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E9C2F8EC-5BA7-4EB4-ADD9-6BC112910396}" xr6:coauthVersionLast="43" xr6:coauthVersionMax="43" xr10:uidLastSave="{00000000-0000-0000-0000-000000000000}"/>
  <bookViews>
    <workbookView xWindow="-110" yWindow="-110" windowWidth="19420" windowHeight="10420" tabRatio="781" firstSheet="3" activeTab="11" xr2:uid="{00000000-000D-0000-FFFF-FFFF00000000}"/>
  </bookViews>
  <sheets>
    <sheet name="Indicators and scoring" sheetId="2" r:id="rId1"/>
    <sheet name="Herd structure" sheetId="3" r:id="rId2"/>
    <sheet name="Live weight" sheetId="9" r:id="rId3"/>
    <sheet name="Weight gain" sheetId="11" r:id="rId4"/>
    <sheet name="Milk fat content" sheetId="13" r:id="rId5"/>
    <sheet name="% giving birth" sheetId="12" r:id="rId6"/>
    <sheet name="% milking" sheetId="7" r:id="rId7"/>
    <sheet name="milk yield" sheetId="8" r:id="rId8"/>
    <sheet name="MMS" sheetId="16" r:id="rId9"/>
    <sheet name="Work" sheetId="15" r:id="rId10"/>
    <sheet name="Feed digestibility" sheetId="14" r:id="rId11"/>
    <sheet name="Summary sheet" sheetId="10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0" l="1"/>
  <c r="I3" i="10" s="1"/>
  <c r="Q30" i="10"/>
  <c r="R30" i="10"/>
  <c r="S30" i="10"/>
  <c r="T30" i="10"/>
  <c r="U30" i="10"/>
  <c r="V30" i="10"/>
  <c r="Q31" i="10"/>
  <c r="R31" i="10"/>
  <c r="S31" i="10"/>
  <c r="T31" i="10"/>
  <c r="U31" i="10"/>
  <c r="V31" i="10"/>
  <c r="Q32" i="10"/>
  <c r="R32" i="10"/>
  <c r="S32" i="10"/>
  <c r="T32" i="10"/>
  <c r="U32" i="10"/>
  <c r="V32" i="10"/>
  <c r="Q33" i="10"/>
  <c r="R33" i="10"/>
  <c r="S33" i="10"/>
  <c r="T33" i="10"/>
  <c r="U33" i="10"/>
  <c r="V33" i="10"/>
  <c r="V29" i="10"/>
  <c r="U29" i="10"/>
  <c r="T29" i="10"/>
  <c r="S29" i="10"/>
  <c r="R29" i="10"/>
  <c r="Q29" i="10"/>
  <c r="Q25" i="10"/>
  <c r="R25" i="10"/>
  <c r="S25" i="10"/>
  <c r="T25" i="10"/>
  <c r="U25" i="10"/>
  <c r="V25" i="10"/>
  <c r="Q26" i="10"/>
  <c r="R26" i="10"/>
  <c r="S26" i="10"/>
  <c r="T26" i="10"/>
  <c r="U26" i="10"/>
  <c r="V26" i="10"/>
  <c r="Q27" i="10"/>
  <c r="R27" i="10"/>
  <c r="S27" i="10"/>
  <c r="T27" i="10"/>
  <c r="U27" i="10"/>
  <c r="V27" i="10"/>
  <c r="Q28" i="10"/>
  <c r="R28" i="10"/>
  <c r="S28" i="10"/>
  <c r="T28" i="10"/>
  <c r="U28" i="10"/>
  <c r="V28" i="10"/>
  <c r="V24" i="10"/>
  <c r="U24" i="10"/>
  <c r="T24" i="10"/>
  <c r="S24" i="10"/>
  <c r="R24" i="10"/>
  <c r="R17" i="10"/>
  <c r="Q24" i="10"/>
  <c r="W23" i="10"/>
  <c r="V22" i="10"/>
  <c r="U22" i="10"/>
  <c r="T22" i="10"/>
  <c r="T23" i="10"/>
  <c r="S22" i="10"/>
  <c r="R22" i="10"/>
  <c r="R23" i="10"/>
  <c r="Q22" i="10"/>
  <c r="Q18" i="10"/>
  <c r="R18" i="10"/>
  <c r="S18" i="10"/>
  <c r="T18" i="10"/>
  <c r="U18" i="10"/>
  <c r="V18" i="10"/>
  <c r="Q19" i="10"/>
  <c r="R19" i="10"/>
  <c r="S19" i="10"/>
  <c r="T19" i="10"/>
  <c r="U19" i="10"/>
  <c r="V19" i="10"/>
  <c r="Q20" i="10"/>
  <c r="R20" i="10"/>
  <c r="S20" i="10"/>
  <c r="T20" i="10"/>
  <c r="U20" i="10"/>
  <c r="V20" i="10"/>
  <c r="Q21" i="10"/>
  <c r="R21" i="10"/>
  <c r="S21" i="10"/>
  <c r="T21" i="10"/>
  <c r="U21" i="10"/>
  <c r="V21" i="10"/>
  <c r="V17" i="10"/>
  <c r="U17" i="10"/>
  <c r="T17" i="10"/>
  <c r="S17" i="10"/>
  <c r="Q17" i="10"/>
  <c r="Q13" i="10"/>
  <c r="R13" i="10"/>
  <c r="S13" i="10"/>
  <c r="T13" i="10"/>
  <c r="U13" i="10"/>
  <c r="V13" i="10"/>
  <c r="Q14" i="10"/>
  <c r="R14" i="10"/>
  <c r="S14" i="10"/>
  <c r="T14" i="10"/>
  <c r="U14" i="10"/>
  <c r="V14" i="10"/>
  <c r="Q15" i="10"/>
  <c r="R15" i="10"/>
  <c r="S15" i="10"/>
  <c r="T15" i="10"/>
  <c r="U15" i="10"/>
  <c r="V15" i="10"/>
  <c r="Q16" i="10"/>
  <c r="R16" i="10"/>
  <c r="S16" i="10"/>
  <c r="T16" i="10"/>
  <c r="U16" i="10"/>
  <c r="V16" i="10"/>
  <c r="V12" i="10"/>
  <c r="U12" i="10"/>
  <c r="T12" i="10"/>
  <c r="S12" i="10"/>
  <c r="R12" i="10"/>
  <c r="Q12" i="10"/>
  <c r="R11" i="10"/>
  <c r="W11" i="10" s="1"/>
  <c r="W34" i="10"/>
  <c r="W5" i="10"/>
  <c r="S6" i="10"/>
  <c r="T6" i="10"/>
  <c r="U6" i="10"/>
  <c r="V6" i="10"/>
  <c r="S7" i="10"/>
  <c r="T7" i="10"/>
  <c r="U7" i="10"/>
  <c r="V7" i="10"/>
  <c r="S8" i="10"/>
  <c r="T8" i="10"/>
  <c r="U8" i="10"/>
  <c r="V8" i="10"/>
  <c r="S9" i="10"/>
  <c r="T9" i="10"/>
  <c r="U9" i="10"/>
  <c r="V9" i="10"/>
  <c r="V5" i="10"/>
  <c r="U5" i="10"/>
  <c r="T5" i="10"/>
  <c r="S5" i="10"/>
  <c r="R6" i="10"/>
  <c r="R7" i="10"/>
  <c r="R8" i="10"/>
  <c r="R9" i="10"/>
  <c r="R5" i="10"/>
  <c r="Q6" i="10"/>
  <c r="Q7" i="10"/>
  <c r="Q8" i="10"/>
  <c r="Q9" i="10"/>
  <c r="Q5" i="10"/>
  <c r="P34" i="10"/>
  <c r="P29" i="10"/>
  <c r="L30" i="10"/>
  <c r="M30" i="10"/>
  <c r="N30" i="10"/>
  <c r="O30" i="10"/>
  <c r="L31" i="10"/>
  <c r="M31" i="10"/>
  <c r="N31" i="10"/>
  <c r="O31" i="10"/>
  <c r="L32" i="10"/>
  <c r="M32" i="10"/>
  <c r="N32" i="10"/>
  <c r="O32" i="10"/>
  <c r="L33" i="10"/>
  <c r="M33" i="10"/>
  <c r="N33" i="10"/>
  <c r="O33" i="10"/>
  <c r="O29" i="10"/>
  <c r="N29" i="10"/>
  <c r="M29" i="10"/>
  <c r="L29" i="10"/>
  <c r="K30" i="10"/>
  <c r="K31" i="10"/>
  <c r="K32" i="10"/>
  <c r="K33" i="10"/>
  <c r="K29" i="10"/>
  <c r="J30" i="10"/>
  <c r="J31" i="10"/>
  <c r="J32" i="10"/>
  <c r="J33" i="10"/>
  <c r="J29" i="10"/>
  <c r="P24" i="10"/>
  <c r="O25" i="10"/>
  <c r="O26" i="10"/>
  <c r="O27" i="10"/>
  <c r="O28" i="10"/>
  <c r="O24" i="10"/>
  <c r="N25" i="10"/>
  <c r="N26" i="10"/>
  <c r="N27" i="10"/>
  <c r="N28" i="10"/>
  <c r="N24" i="10"/>
  <c r="M25" i="10"/>
  <c r="M26" i="10"/>
  <c r="M27" i="10"/>
  <c r="M28" i="10"/>
  <c r="M24" i="10"/>
  <c r="L25" i="10"/>
  <c r="L26" i="10"/>
  <c r="L27" i="10"/>
  <c r="L28" i="10"/>
  <c r="L24" i="10"/>
  <c r="K25" i="10"/>
  <c r="K26" i="10"/>
  <c r="K27" i="10"/>
  <c r="K28" i="10"/>
  <c r="K24" i="10"/>
  <c r="J25" i="10"/>
  <c r="J26" i="10"/>
  <c r="J27" i="10"/>
  <c r="J28" i="10"/>
  <c r="J24" i="10"/>
  <c r="P23" i="10"/>
  <c r="O22" i="10"/>
  <c r="N22" i="10"/>
  <c r="M22" i="10"/>
  <c r="L22" i="10"/>
  <c r="K22" i="10"/>
  <c r="J22" i="10"/>
  <c r="O18" i="10"/>
  <c r="O19" i="10"/>
  <c r="O20" i="10"/>
  <c r="O21" i="10"/>
  <c r="O17" i="10"/>
  <c r="N18" i="10"/>
  <c r="N19" i="10"/>
  <c r="N20" i="10"/>
  <c r="N21" i="10"/>
  <c r="N17" i="10"/>
  <c r="M18" i="10"/>
  <c r="M19" i="10"/>
  <c r="M20" i="10"/>
  <c r="M21" i="10"/>
  <c r="M17" i="10"/>
  <c r="L18" i="10"/>
  <c r="L19" i="10"/>
  <c r="L20" i="10"/>
  <c r="L21" i="10"/>
  <c r="L17" i="10"/>
  <c r="J18" i="10"/>
  <c r="J19" i="10"/>
  <c r="J20" i="10"/>
  <c r="J21" i="10"/>
  <c r="J17" i="10"/>
  <c r="P11" i="10"/>
  <c r="P12" i="10"/>
  <c r="O16" i="10"/>
  <c r="O15" i="10"/>
  <c r="O14" i="10"/>
  <c r="O13" i="10"/>
  <c r="O12" i="10"/>
  <c r="N16" i="10"/>
  <c r="N15" i="10"/>
  <c r="N14" i="10"/>
  <c r="N13" i="10"/>
  <c r="N12" i="10"/>
  <c r="M16" i="10"/>
  <c r="M15" i="10"/>
  <c r="M14" i="10"/>
  <c r="M13" i="10"/>
  <c r="M12" i="10"/>
  <c r="L15" i="10"/>
  <c r="L14" i="10"/>
  <c r="L13" i="10"/>
  <c r="L12" i="10"/>
  <c r="L16" i="10"/>
  <c r="J16" i="10"/>
  <c r="J15" i="10"/>
  <c r="J14" i="10"/>
  <c r="J13" i="10"/>
  <c r="J12" i="10"/>
  <c r="K21" i="10"/>
  <c r="K20" i="10"/>
  <c r="K19" i="10"/>
  <c r="K18" i="10"/>
  <c r="K17" i="10"/>
  <c r="K16" i="10"/>
  <c r="K15" i="10"/>
  <c r="K14" i="10"/>
  <c r="K13" i="10"/>
  <c r="K12" i="10"/>
  <c r="K11" i="10"/>
  <c r="K9" i="10"/>
  <c r="K8" i="10"/>
  <c r="K7" i="10"/>
  <c r="K6" i="10"/>
  <c r="K5" i="10"/>
  <c r="D21" i="10"/>
  <c r="F16" i="10"/>
  <c r="F15" i="10"/>
  <c r="F14" i="10"/>
  <c r="F13" i="10"/>
  <c r="F12" i="10"/>
  <c r="F21" i="10"/>
  <c r="F20" i="10"/>
  <c r="F19" i="10"/>
  <c r="F18" i="10"/>
  <c r="F17" i="10"/>
  <c r="F22" i="10"/>
  <c r="I22" i="10" s="1"/>
  <c r="F28" i="10"/>
  <c r="F27" i="10"/>
  <c r="F26" i="10"/>
  <c r="F25" i="10"/>
  <c r="F33" i="10"/>
  <c r="F32" i="10"/>
  <c r="F31" i="10"/>
  <c r="F30" i="10"/>
  <c r="D30" i="10"/>
  <c r="D31" i="10"/>
  <c r="D32" i="10"/>
  <c r="D33" i="10"/>
  <c r="I34" i="10"/>
  <c r="I23" i="10"/>
  <c r="I11" i="10"/>
  <c r="I10" i="10"/>
  <c r="P10" i="10"/>
  <c r="W10" i="10"/>
  <c r="V11" i="10"/>
  <c r="U11" i="10"/>
  <c r="T11" i="10"/>
  <c r="S11" i="10"/>
  <c r="Q11" i="10"/>
  <c r="M11" i="10"/>
  <c r="F11" i="10"/>
  <c r="I5" i="10"/>
  <c r="O9" i="10"/>
  <c r="O8" i="10"/>
  <c r="O7" i="10"/>
  <c r="O6" i="10"/>
  <c r="O5" i="10"/>
  <c r="N9" i="10"/>
  <c r="N8" i="10"/>
  <c r="N7" i="10"/>
  <c r="N6" i="10"/>
  <c r="N5" i="10"/>
  <c r="M9" i="10"/>
  <c r="M8" i="10"/>
  <c r="M7" i="10"/>
  <c r="M6" i="10"/>
  <c r="M5" i="10"/>
  <c r="L9" i="10"/>
  <c r="L8" i="10"/>
  <c r="L7" i="10"/>
  <c r="L6" i="10"/>
  <c r="L5" i="10"/>
  <c r="J9" i="10"/>
  <c r="J8" i="10"/>
  <c r="J7" i="10"/>
  <c r="J6" i="10"/>
  <c r="J5" i="10"/>
  <c r="V34" i="10"/>
  <c r="U34" i="10"/>
  <c r="T34" i="10"/>
  <c r="S34" i="10"/>
  <c r="R34" i="10"/>
  <c r="Q34" i="10"/>
  <c r="O34" i="10"/>
  <c r="N34" i="10"/>
  <c r="M34" i="10"/>
  <c r="L34" i="10"/>
  <c r="K34" i="10"/>
  <c r="J34" i="10"/>
  <c r="H34" i="10"/>
  <c r="G34" i="10"/>
  <c r="F34" i="10"/>
  <c r="E34" i="10"/>
  <c r="D34" i="10"/>
  <c r="C34" i="10"/>
  <c r="H33" i="10"/>
  <c r="G33" i="10"/>
  <c r="E33" i="10"/>
  <c r="C33" i="10"/>
  <c r="H32" i="10"/>
  <c r="G32" i="10"/>
  <c r="E32" i="10"/>
  <c r="C32" i="10"/>
  <c r="H31" i="10"/>
  <c r="G31" i="10"/>
  <c r="E31" i="10"/>
  <c r="C31" i="10"/>
  <c r="H30" i="10"/>
  <c r="G30" i="10"/>
  <c r="E30" i="10"/>
  <c r="C30" i="10"/>
  <c r="H29" i="10"/>
  <c r="G29" i="10"/>
  <c r="F29" i="10"/>
  <c r="E29" i="10"/>
  <c r="D29" i="10"/>
  <c r="C29" i="10"/>
  <c r="H28" i="10"/>
  <c r="G28" i="10"/>
  <c r="E28" i="10"/>
  <c r="D28" i="10"/>
  <c r="C28" i="10"/>
  <c r="H27" i="10"/>
  <c r="G27" i="10"/>
  <c r="E27" i="10"/>
  <c r="D27" i="10"/>
  <c r="C27" i="10"/>
  <c r="H26" i="10"/>
  <c r="G26" i="10"/>
  <c r="E26" i="10"/>
  <c r="D26" i="10"/>
  <c r="C26" i="10"/>
  <c r="H25" i="10"/>
  <c r="G25" i="10"/>
  <c r="E25" i="10"/>
  <c r="D25" i="10"/>
  <c r="C25" i="10"/>
  <c r="H24" i="10"/>
  <c r="G24" i="10"/>
  <c r="F24" i="10"/>
  <c r="E24" i="10"/>
  <c r="D24" i="10"/>
  <c r="C24" i="10"/>
  <c r="V23" i="10"/>
  <c r="U23" i="10"/>
  <c r="S23" i="10"/>
  <c r="Q23" i="10"/>
  <c r="O23" i="10"/>
  <c r="N23" i="10"/>
  <c r="M23" i="10"/>
  <c r="L23" i="10"/>
  <c r="K23" i="10"/>
  <c r="J23" i="10"/>
  <c r="H23" i="10"/>
  <c r="G23" i="10"/>
  <c r="F23" i="10"/>
  <c r="E23" i="10"/>
  <c r="D23" i="10"/>
  <c r="C23" i="10"/>
  <c r="H22" i="10"/>
  <c r="G22" i="10"/>
  <c r="E22" i="10"/>
  <c r="D22" i="10"/>
  <c r="C22" i="10"/>
  <c r="H21" i="10"/>
  <c r="G21" i="10"/>
  <c r="E21" i="10"/>
  <c r="C21" i="10"/>
  <c r="H20" i="10"/>
  <c r="G20" i="10"/>
  <c r="E20" i="10"/>
  <c r="D20" i="10"/>
  <c r="C20" i="10"/>
  <c r="H19" i="10"/>
  <c r="G19" i="10"/>
  <c r="E19" i="10"/>
  <c r="D19" i="10"/>
  <c r="C19" i="10"/>
  <c r="H18" i="10"/>
  <c r="G18" i="10"/>
  <c r="E18" i="10"/>
  <c r="D18" i="10"/>
  <c r="C18" i="10"/>
  <c r="H17" i="10"/>
  <c r="G17" i="10"/>
  <c r="E17" i="10"/>
  <c r="D17" i="10"/>
  <c r="C17" i="10"/>
  <c r="H16" i="10"/>
  <c r="G16" i="10"/>
  <c r="E16" i="10"/>
  <c r="D16" i="10"/>
  <c r="C16" i="10"/>
  <c r="H15" i="10"/>
  <c r="G15" i="10"/>
  <c r="E15" i="10"/>
  <c r="D15" i="10"/>
  <c r="C15" i="10"/>
  <c r="H14" i="10"/>
  <c r="G14" i="10"/>
  <c r="E14" i="10"/>
  <c r="D14" i="10"/>
  <c r="C14" i="10"/>
  <c r="H13" i="10"/>
  <c r="G13" i="10"/>
  <c r="E13" i="10"/>
  <c r="D13" i="10"/>
  <c r="C13" i="10"/>
  <c r="H12" i="10"/>
  <c r="G12" i="10"/>
  <c r="E12" i="10"/>
  <c r="D12" i="10"/>
  <c r="C12" i="10"/>
  <c r="O11" i="10"/>
  <c r="N11" i="10"/>
  <c r="L11" i="10"/>
  <c r="J11" i="10"/>
  <c r="H11" i="10"/>
  <c r="G11" i="10"/>
  <c r="E11" i="10"/>
  <c r="D11" i="10"/>
  <c r="C11" i="10"/>
  <c r="V10" i="10"/>
  <c r="U10" i="10"/>
  <c r="T10" i="10"/>
  <c r="S10" i="10"/>
  <c r="R10" i="10"/>
  <c r="Q10" i="10"/>
  <c r="O10" i="10"/>
  <c r="N10" i="10"/>
  <c r="M10" i="10"/>
  <c r="L10" i="10"/>
  <c r="K10" i="10"/>
  <c r="J10" i="10"/>
  <c r="H10" i="10"/>
  <c r="G10" i="10"/>
  <c r="F10" i="10"/>
  <c r="E10" i="10"/>
  <c r="D10" i="10"/>
  <c r="C10" i="10"/>
  <c r="H9" i="10"/>
  <c r="G9" i="10"/>
  <c r="F9" i="10"/>
  <c r="E9" i="10"/>
  <c r="D9" i="10"/>
  <c r="C9" i="10"/>
  <c r="H8" i="10"/>
  <c r="G8" i="10"/>
  <c r="F8" i="10"/>
  <c r="E8" i="10"/>
  <c r="D8" i="10"/>
  <c r="C8" i="10"/>
  <c r="H7" i="10"/>
  <c r="G7" i="10"/>
  <c r="F7" i="10"/>
  <c r="E7" i="10"/>
  <c r="D7" i="10"/>
  <c r="C7" i="10"/>
  <c r="H6" i="10"/>
  <c r="G6" i="10"/>
  <c r="G3" i="10" s="1"/>
  <c r="F6" i="10"/>
  <c r="E6" i="10"/>
  <c r="D6" i="10"/>
  <c r="C6" i="10"/>
  <c r="H5" i="10"/>
  <c r="H3" i="10" s="1"/>
  <c r="G5" i="10"/>
  <c r="F5" i="10"/>
  <c r="E5" i="10"/>
  <c r="D5" i="10"/>
  <c r="C5" i="10"/>
  <c r="U3" i="10"/>
  <c r="E3" i="10"/>
  <c r="V2" i="10"/>
  <c r="U2" i="10"/>
  <c r="S2" i="10"/>
  <c r="R2" i="10"/>
  <c r="Q2" i="10"/>
  <c r="O2" i="10"/>
  <c r="N2" i="10"/>
  <c r="L2" i="10"/>
  <c r="K2" i="10"/>
  <c r="J2" i="10"/>
  <c r="H2" i="10"/>
  <c r="G2" i="10"/>
  <c r="E2" i="10"/>
  <c r="D2" i="10"/>
  <c r="C2" i="10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6" i="15"/>
  <c r="N5" i="15"/>
  <c r="N4" i="15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6" i="8"/>
  <c r="N5" i="8"/>
  <c r="N4" i="8"/>
  <c r="N6" i="12"/>
  <c r="N5" i="12"/>
  <c r="N4" i="12"/>
  <c r="N6" i="7"/>
  <c r="N5" i="7"/>
  <c r="N4" i="7"/>
  <c r="N6" i="13"/>
  <c r="N5" i="13"/>
  <c r="N4" i="13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W29" i="10" l="1"/>
  <c r="W24" i="10"/>
  <c r="W22" i="10"/>
  <c r="S3" i="10"/>
  <c r="W17" i="10"/>
  <c r="Q3" i="10"/>
  <c r="T3" i="10"/>
  <c r="V3" i="10"/>
  <c r="W12" i="10"/>
  <c r="R3" i="10"/>
  <c r="P22" i="10"/>
  <c r="P17" i="10"/>
  <c r="O3" i="10"/>
  <c r="P5" i="10"/>
  <c r="I12" i="10"/>
  <c r="I17" i="10"/>
  <c r="I24" i="10"/>
  <c r="F3" i="10"/>
  <c r="D3" i="10"/>
  <c r="I29" i="10"/>
  <c r="N3" i="10"/>
  <c r="M3" i="10"/>
  <c r="L3" i="10"/>
  <c r="K3" i="10"/>
  <c r="J3" i="10"/>
  <c r="W3" i="10" l="1"/>
  <c r="P3" i="10"/>
</calcChain>
</file>

<file path=xl/sharedStrings.xml><?xml version="1.0" encoding="utf-8"?>
<sst xmlns="http://schemas.openxmlformats.org/spreadsheetml/2006/main" count="764" uniqueCount="132">
  <si>
    <t>Weight gain</t>
  </si>
  <si>
    <t>Indicator</t>
  </si>
  <si>
    <t>Description</t>
  </si>
  <si>
    <t>INDICATORS</t>
  </si>
  <si>
    <t>DESCRIPTION</t>
  </si>
  <si>
    <t>Accuracy - sampling</t>
  </si>
  <si>
    <t>Information source</t>
  </si>
  <si>
    <t>Comments</t>
  </si>
  <si>
    <t>Animal sub-type</t>
  </si>
  <si>
    <t>Production system</t>
  </si>
  <si>
    <t>heifer</t>
  </si>
  <si>
    <t>mature male</t>
  </si>
  <si>
    <t>growing male</t>
  </si>
  <si>
    <t>% of cows in total population</t>
  </si>
  <si>
    <t>source a</t>
  </si>
  <si>
    <t>Data sources and methods transparently  described</t>
  </si>
  <si>
    <t>Transparency</t>
  </si>
  <si>
    <t>Comparability</t>
  </si>
  <si>
    <t>Accuracy</t>
  </si>
  <si>
    <t>Consistency</t>
  </si>
  <si>
    <t>Completeness</t>
  </si>
  <si>
    <t>SUM</t>
  </si>
  <si>
    <t>herd structure</t>
  </si>
  <si>
    <t>% milking</t>
  </si>
  <si>
    <t>milk yield</t>
  </si>
  <si>
    <t>Live weight</t>
  </si>
  <si>
    <t>% of heifers in total population</t>
  </si>
  <si>
    <t>Transp.</t>
  </si>
  <si>
    <t>Summary score</t>
  </si>
  <si>
    <t>Definitions &amp; units in line with inventory &amp; IPCC requirements</t>
  </si>
  <si>
    <t>sum</t>
  </si>
  <si>
    <t>% pregnant</t>
  </si>
  <si>
    <t>The data source describes items and indicators using units consistent with those required by the inventory and by IPCC guidelines</t>
  </si>
  <si>
    <t>The data source describes all items contained within the concepts as defined in the inventory and IPCC guidelines</t>
  </si>
  <si>
    <t>Consistency - same time series</t>
  </si>
  <si>
    <t>The definitions, units and methods used in the data source are consistent with other data sources used in the time series for the same indicator</t>
  </si>
  <si>
    <t>1=major issues</t>
  </si>
  <si>
    <t>2=moderate issues</t>
  </si>
  <si>
    <t>3=minor issues</t>
  </si>
  <si>
    <t>4=no issues</t>
  </si>
  <si>
    <t>milk fat content</t>
  </si>
  <si>
    <t>Feed digestibility</t>
  </si>
  <si>
    <t>MMS</t>
  </si>
  <si>
    <t>Work</t>
  </si>
  <si>
    <t>Accuracy - non-sampling</t>
  </si>
  <si>
    <t>Appropriate methods were used to collect and analyze data on the indicator</t>
  </si>
  <si>
    <t>Accuracy - representative sampling method used and applied</t>
  </si>
  <si>
    <t>Accuracy - appropriate data collection &amp; analysis method used</t>
  </si>
  <si>
    <t>Data covers all items contained in the indicator</t>
  </si>
  <si>
    <t>Data definitions, collection and analysis methods consistent with those used in other sources for same time series</t>
  </si>
  <si>
    <t>% of cows in milk</t>
  </si>
  <si>
    <t>average annual daily milk yield</t>
  </si>
  <si>
    <t>Daily weight gain (kg)</t>
  </si>
  <si>
    <t>daily weight gain 2018</t>
  </si>
  <si>
    <t>calves</t>
  </si>
  <si>
    <t>growing males</t>
  </si>
  <si>
    <t>milk fat content (%)</t>
  </si>
  <si>
    <t>milk fat content all years</t>
  </si>
  <si>
    <t>IPCC (2006) default value</t>
  </si>
  <si>
    <t>average daily work hours</t>
  </si>
  <si>
    <t>mature males</t>
  </si>
  <si>
    <t>daily work hours for oxen</t>
  </si>
  <si>
    <t>Digestibility of feed</t>
  </si>
  <si>
    <t>% of mature males in total population</t>
  </si>
  <si>
    <t>% of growing males in total population</t>
  </si>
  <si>
    <t>% of calves in total population</t>
  </si>
  <si>
    <t>assumed same as % giving birth</t>
  </si>
  <si>
    <t>sum (out of 24)</t>
  </si>
  <si>
    <t>Inventory category</t>
  </si>
  <si>
    <t>Production system A</t>
  </si>
  <si>
    <t>Production system B</t>
  </si>
  <si>
    <t>Production system C</t>
  </si>
  <si>
    <t>percent of herd that is cows</t>
  </si>
  <si>
    <t>Research institute X</t>
  </si>
  <si>
    <t>Accessibility</t>
  </si>
  <si>
    <t>Ease of obtaining the data</t>
  </si>
  <si>
    <t>Timeliness</t>
  </si>
  <si>
    <t>Frequency of when the data is available (e.g. annually)</t>
  </si>
  <si>
    <t>Database Y</t>
  </si>
  <si>
    <t>Timeliness low because data available for one year only</t>
  </si>
  <si>
    <t>Sampling method not very well described</t>
  </si>
  <si>
    <t>IPCC default used</t>
  </si>
  <si>
    <t>The ease of accessing the dataset</t>
  </si>
  <si>
    <t>Scoring criteria:</t>
  </si>
  <si>
    <t>Fraction of manure managed in different MMS</t>
  </si>
  <si>
    <t xml:space="preserve">Completeness: not certain that all MMS were covered.  Accuracy: Source presents local survey results. Timeliness: one-off survey </t>
  </si>
  <si>
    <t>Transparency: Unpublished data.  Accuracy: Not all MMS types covered in the survey</t>
  </si>
  <si>
    <t>Production System B</t>
  </si>
  <si>
    <t>Production System C</t>
  </si>
  <si>
    <t>Production System A</t>
  </si>
  <si>
    <t>Paper Y</t>
  </si>
  <si>
    <t>Good quality survey from neighbouring country</t>
  </si>
  <si>
    <t>diet composition &amp; digestibility</t>
  </si>
  <si>
    <t>Transparency: Unpublished data. Completeness: some minor fodder and feed stuffs not included. Accuracy: farmer-reported volumes converted to kg with standard conversions, but measurement error not quantified. Timeliness: not an annual survey</t>
  </si>
  <si>
    <t>Survey X</t>
  </si>
  <si>
    <t>% giving birth</t>
  </si>
  <si>
    <t>Study A</t>
  </si>
  <si>
    <t>Study B</t>
  </si>
  <si>
    <t>Study C</t>
  </si>
  <si>
    <t>Consist</t>
  </si>
  <si>
    <t>Compl. &amp; Consist</t>
  </si>
  <si>
    <t>Comparable</t>
  </si>
  <si>
    <t>The frequency of data availability (e.g. will it be available annually?)</t>
  </si>
  <si>
    <t>The year, method of data collection, sampling method, sample size, definitions, units, etc. are clearly described in the data source</t>
  </si>
  <si>
    <t>A representative sampling method was used that is representative of the inventory category to which the data will be applied</t>
  </si>
  <si>
    <t>percent of herd that is heifers</t>
  </si>
  <si>
    <t>percent of herd that is mature male</t>
  </si>
  <si>
    <t>percent of herd that is growing male</t>
  </si>
  <si>
    <t>percent of herd that is calves</t>
  </si>
  <si>
    <t>live weight</t>
  </si>
  <si>
    <t>live weight (kg) for cows</t>
  </si>
  <si>
    <t>dairy cow</t>
  </si>
  <si>
    <t>live weight (kg) for hiefers</t>
  </si>
  <si>
    <t>live weight (kg) for mature males</t>
  </si>
  <si>
    <t>live weight (kg) for growing males</t>
  </si>
  <si>
    <t>live weight (kg) for calves</t>
  </si>
  <si>
    <t>calving interval as proxy indicator</t>
  </si>
  <si>
    <t>average annual daily milk yield (kg)</t>
  </si>
  <si>
    <t>MMS (%) for dairy cow in System A</t>
  </si>
  <si>
    <t>MMS (%) for heifer in System A</t>
  </si>
  <si>
    <t>MMS (%) for adult males in System A</t>
  </si>
  <si>
    <t>MMS (%) for growing males in System A</t>
  </si>
  <si>
    <t>MMS (%) for calves in System A</t>
  </si>
  <si>
    <t>MMS (%) for dairy cow in System B</t>
  </si>
  <si>
    <t>MMS (%) for heifer in System B</t>
  </si>
  <si>
    <t>MMS (%) for adult males in System B</t>
  </si>
  <si>
    <t>MMS (%) for growing males in System B</t>
  </si>
  <si>
    <t>MMS (%) for calves in System C</t>
  </si>
  <si>
    <t>MMS (%) for dairy cow in System C</t>
  </si>
  <si>
    <t>MMS (%) for heifer in System C</t>
  </si>
  <si>
    <t>MMS (%) for adult males in System C</t>
  </si>
  <si>
    <t>MMS (%) for growing males in System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</si>
</sst>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2" fontId="0" fillId="0" borderId="17" xfId="0" applyNumberFormat="1" applyBorder="1"/>
    <xf numFmtId="2" fontId="0" fillId="0" borderId="0" xfId="0" applyNumberFormat="1"/>
    <xf numFmtId="2" fontId="0" fillId="0" borderId="18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2" fontId="0" fillId="0" borderId="19" xfId="0" applyNumberFormat="1" applyBorder="1"/>
    <xf numFmtId="2" fontId="0" fillId="0" borderId="20" xfId="0" applyNumberFormat="1" applyBorder="1"/>
    <xf numFmtId="0" fontId="1" fillId="0" borderId="21" xfId="0" applyFont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1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1" fillId="0" borderId="21" xfId="0" applyFont="1" applyBorder="1"/>
    <xf numFmtId="0" fontId="1" fillId="0" borderId="28" xfId="0" applyFont="1" applyBorder="1" applyAlignment="1">
      <alignment horizontal="left" vertical="center"/>
    </xf>
    <xf numFmtId="0" fontId="0" fillId="0" borderId="27" xfId="0" applyBorder="1"/>
    <xf numFmtId="0" fontId="0" fillId="0" borderId="29" xfId="0" applyBorder="1"/>
    <xf numFmtId="2" fontId="0" fillId="0" borderId="27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right" vertical="center"/>
    </xf>
    <xf numFmtId="0" fontId="1" fillId="0" borderId="31" xfId="0" applyFont="1" applyBorder="1"/>
    <xf numFmtId="2" fontId="0" fillId="0" borderId="23" xfId="0" applyNumberFormat="1" applyBorder="1"/>
    <xf numFmtId="0" fontId="1" fillId="0" borderId="24" xfId="0" applyFon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24" xfId="0" applyNumberFormat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28" xfId="0" applyBorder="1"/>
    <xf numFmtId="0" fontId="0" fillId="0" borderId="25" xfId="0" applyBorder="1"/>
    <xf numFmtId="0" fontId="0" fillId="0" borderId="32" xfId="0" applyBorder="1"/>
    <xf numFmtId="2" fontId="0" fillId="0" borderId="0" xfId="0" applyNumberFormat="1" applyBorder="1"/>
    <xf numFmtId="2" fontId="0" fillId="0" borderId="5" xfId="0" applyNumberFormat="1" applyBorder="1"/>
    <xf numFmtId="0" fontId="0" fillId="0" borderId="0" xfId="0" applyBorder="1"/>
    <xf numFmtId="2" fontId="0" fillId="0" borderId="33" xfId="0" applyNumberFormat="1" applyBorder="1"/>
    <xf numFmtId="2" fontId="0" fillId="0" borderId="34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5"/>
  <sheetViews>
    <sheetView zoomScale="110" zoomScaleNormal="110" workbookViewId="0">
      <selection activeCell="B15" sqref="B15"/>
    </sheetView>
  </sheetViews>
  <sheetFormatPr defaultRowHeight="14.5" x14ac:dyDescent="0.35"/>
  <cols>
    <col min="1" max="1" width="27" customWidth="1"/>
    <col min="2" max="2" width="115.1796875" bestFit="1" customWidth="1"/>
  </cols>
  <sheetData>
    <row r="1" spans="1:2" s="1" customFormat="1" ht="22.5" customHeight="1" thickBot="1" x14ac:dyDescent="0.4">
      <c r="A1" s="9" t="s">
        <v>3</v>
      </c>
      <c r="B1" s="10" t="s">
        <v>4</v>
      </c>
    </row>
    <row r="2" spans="1:2" s="3" customFormat="1" ht="18.75" customHeight="1" x14ac:dyDescent="0.35">
      <c r="A2" s="8" t="s">
        <v>16</v>
      </c>
      <c r="B2" s="6" t="s">
        <v>103</v>
      </c>
    </row>
    <row r="3" spans="1:2" s="3" customFormat="1" ht="18.75" customHeight="1" x14ac:dyDescent="0.35">
      <c r="A3" s="8" t="s">
        <v>74</v>
      </c>
      <c r="B3" s="6" t="s">
        <v>82</v>
      </c>
    </row>
    <row r="4" spans="1:2" s="3" customFormat="1" ht="18.75" customHeight="1" x14ac:dyDescent="0.35">
      <c r="A4" s="2" t="s">
        <v>5</v>
      </c>
      <c r="B4" s="11" t="s">
        <v>104</v>
      </c>
    </row>
    <row r="5" spans="1:2" s="3" customFormat="1" ht="18.75" customHeight="1" x14ac:dyDescent="0.35">
      <c r="A5" s="2" t="s">
        <v>44</v>
      </c>
      <c r="B5" s="11" t="s">
        <v>45</v>
      </c>
    </row>
    <row r="6" spans="1:2" s="3" customFormat="1" ht="18.75" customHeight="1" x14ac:dyDescent="0.35">
      <c r="A6" s="2" t="s">
        <v>17</v>
      </c>
      <c r="B6" s="11" t="s">
        <v>32</v>
      </c>
    </row>
    <row r="7" spans="1:2" s="3" customFormat="1" ht="18.75" customHeight="1" x14ac:dyDescent="0.35">
      <c r="A7" s="2" t="s">
        <v>20</v>
      </c>
      <c r="B7" s="11" t="s">
        <v>33</v>
      </c>
    </row>
    <row r="8" spans="1:2" s="3" customFormat="1" ht="18.75" customHeight="1" x14ac:dyDescent="0.35">
      <c r="A8" s="2" t="s">
        <v>34</v>
      </c>
      <c r="B8" s="11" t="s">
        <v>35</v>
      </c>
    </row>
    <row r="9" spans="1:2" s="3" customFormat="1" ht="18.75" customHeight="1" x14ac:dyDescent="0.35">
      <c r="A9" s="2" t="s">
        <v>76</v>
      </c>
      <c r="B9" s="11" t="s">
        <v>102</v>
      </c>
    </row>
    <row r="10" spans="1:2" s="3" customFormat="1" ht="18.75" customHeight="1" x14ac:dyDescent="0.35">
      <c r="A10" s="2"/>
      <c r="B10" s="11"/>
    </row>
    <row r="11" spans="1:2" x14ac:dyDescent="0.35">
      <c r="A11" s="62" t="s">
        <v>83</v>
      </c>
    </row>
    <row r="12" spans="1:2" x14ac:dyDescent="0.35">
      <c r="A12">
        <v>4</v>
      </c>
      <c r="B12" s="3" t="s">
        <v>39</v>
      </c>
    </row>
    <row r="13" spans="1:2" x14ac:dyDescent="0.35">
      <c r="A13">
        <v>3</v>
      </c>
      <c r="B13" s="3" t="s">
        <v>38</v>
      </c>
    </row>
    <row r="14" spans="1:2" x14ac:dyDescent="0.35">
      <c r="A14">
        <v>2</v>
      </c>
      <c r="B14" s="3" t="s">
        <v>37</v>
      </c>
    </row>
    <row r="15" spans="1:2" x14ac:dyDescent="0.35">
      <c r="A15">
        <v>1</v>
      </c>
      <c r="B15" s="3" t="s">
        <v>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topLeftCell="C1" workbookViewId="0">
      <selection activeCell="L4" sqref="L4"/>
    </sheetView>
  </sheetViews>
  <sheetFormatPr defaultRowHeight="14.5" x14ac:dyDescent="0.35"/>
  <cols>
    <col min="1" max="1" width="16.54296875" bestFit="1" customWidth="1"/>
    <col min="2" max="2" width="15.81640625" bestFit="1" customWidth="1"/>
    <col min="3" max="3" width="17.1796875" bestFit="1" customWidth="1"/>
    <col min="4" max="4" width="21.453125" bestFit="1" customWidth="1"/>
    <col min="5" max="5" width="21.81640625" bestFit="1" customWidth="1"/>
    <col min="6" max="6" width="13.26953125" bestFit="1" customWidth="1"/>
    <col min="7" max="8" width="14.1796875" customWidth="1"/>
    <col min="9" max="9" width="16" customWidth="1"/>
    <col min="10" max="10" width="16.7265625" customWidth="1"/>
    <col min="11" max="11" width="15.1796875" customWidth="1"/>
    <col min="12" max="12" width="15" customWidth="1"/>
    <col min="13" max="13" width="14" customWidth="1"/>
  </cols>
  <sheetData>
    <row r="1" spans="1:15" x14ac:dyDescent="0.3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3"/>
      <c r="O1" s="3"/>
    </row>
    <row r="2" spans="1:15" ht="15.5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162.65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ht="15" thickBot="1" x14ac:dyDescent="0.4">
      <c r="A4" s="3" t="s">
        <v>89</v>
      </c>
      <c r="B4" s="8" t="s">
        <v>60</v>
      </c>
      <c r="C4" s="8" t="s">
        <v>59</v>
      </c>
      <c r="D4" s="8" t="s">
        <v>61</v>
      </c>
      <c r="E4" s="8" t="s">
        <v>90</v>
      </c>
      <c r="F4" s="34">
        <v>4</v>
      </c>
      <c r="G4" s="34">
        <v>4</v>
      </c>
      <c r="H4" s="34">
        <v>3</v>
      </c>
      <c r="I4" s="34">
        <v>4</v>
      </c>
      <c r="J4" s="34">
        <v>3</v>
      </c>
      <c r="K4" s="34">
        <v>1</v>
      </c>
      <c r="L4" s="34">
        <v>4</v>
      </c>
      <c r="M4" s="34">
        <v>3</v>
      </c>
      <c r="N4" s="33">
        <f t="shared" ref="N4:N6" si="0">SUM(F4:M4)</f>
        <v>26</v>
      </c>
      <c r="O4" s="32" t="s">
        <v>91</v>
      </c>
    </row>
    <row r="5" spans="1:15" ht="15" thickBot="1" x14ac:dyDescent="0.4">
      <c r="A5" s="3" t="s">
        <v>87</v>
      </c>
      <c r="B5" s="8" t="s">
        <v>60</v>
      </c>
      <c r="C5" s="8" t="s">
        <v>59</v>
      </c>
      <c r="D5" s="8" t="s">
        <v>61</v>
      </c>
      <c r="E5" s="8" t="s">
        <v>90</v>
      </c>
      <c r="F5" s="12">
        <v>4</v>
      </c>
      <c r="G5" s="12">
        <v>4</v>
      </c>
      <c r="H5" s="12">
        <v>3</v>
      </c>
      <c r="I5" s="12">
        <v>4</v>
      </c>
      <c r="J5" s="12">
        <v>3</v>
      </c>
      <c r="K5" s="12">
        <v>1</v>
      </c>
      <c r="L5" s="12">
        <v>4</v>
      </c>
      <c r="M5" s="12">
        <v>3</v>
      </c>
      <c r="N5" s="8">
        <f t="shared" si="0"/>
        <v>26</v>
      </c>
      <c r="O5" s="32" t="s">
        <v>91</v>
      </c>
    </row>
    <row r="6" spans="1:15" x14ac:dyDescent="0.35">
      <c r="A6" s="3" t="s">
        <v>88</v>
      </c>
      <c r="B6" s="8" t="s">
        <v>60</v>
      </c>
      <c r="C6" s="8" t="s">
        <v>59</v>
      </c>
      <c r="D6" s="8" t="s">
        <v>61</v>
      </c>
      <c r="E6" s="8" t="s">
        <v>90</v>
      </c>
      <c r="F6" s="12">
        <v>4</v>
      </c>
      <c r="G6" s="12">
        <v>4</v>
      </c>
      <c r="H6" s="12">
        <v>3</v>
      </c>
      <c r="I6" s="12">
        <v>4</v>
      </c>
      <c r="J6" s="12">
        <v>3</v>
      </c>
      <c r="K6" s="12">
        <v>1</v>
      </c>
      <c r="L6" s="12">
        <v>4</v>
      </c>
      <c r="M6" s="12">
        <v>3</v>
      </c>
      <c r="N6" s="8">
        <f t="shared" si="0"/>
        <v>26</v>
      </c>
      <c r="O6" s="32" t="s">
        <v>91</v>
      </c>
    </row>
  </sheetData>
  <mergeCells count="7">
    <mergeCell ref="O2:O3"/>
    <mergeCell ref="A2:A3"/>
    <mergeCell ref="B2:B3"/>
    <mergeCell ref="C2:C3"/>
    <mergeCell ref="D2:D3"/>
    <mergeCell ref="E2:E3"/>
    <mergeCell ref="N2:N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'Indicators and scoring'!$A$12:$A$15</xm:f>
          </x14:formula1>
          <xm:sqref>F4:M6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workbookViewId="0"/>
  </sheetViews>
  <sheetFormatPr defaultRowHeight="14.5" x14ac:dyDescent="0.35"/>
  <cols>
    <col min="1" max="1" width="16.54296875" bestFit="1" customWidth="1"/>
    <col min="2" max="2" width="15.81640625" bestFit="1" customWidth="1"/>
    <col min="3" max="3" width="28.453125" customWidth="1"/>
    <col min="4" max="4" width="24.453125" bestFit="1" customWidth="1"/>
    <col min="5" max="5" width="31.81640625" bestFit="1" customWidth="1"/>
    <col min="6" max="6" width="13.26953125" bestFit="1" customWidth="1"/>
    <col min="7" max="7" width="17.453125" customWidth="1"/>
    <col min="8" max="10" width="17.81640625" customWidth="1"/>
    <col min="11" max="11" width="13.54296875" customWidth="1"/>
    <col min="12" max="12" width="14.1796875" customWidth="1"/>
    <col min="13" max="13" width="12" customWidth="1"/>
    <col min="15" max="15" width="213" bestFit="1" customWidth="1"/>
  </cols>
  <sheetData>
    <row r="1" spans="1:15" x14ac:dyDescent="0.3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3"/>
      <c r="O1" s="3"/>
    </row>
    <row r="2" spans="1:15" ht="15.5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108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ht="15" thickBot="1" x14ac:dyDescent="0.4">
      <c r="A4" s="53" t="s">
        <v>69</v>
      </c>
      <c r="B4" s="33" t="s">
        <v>111</v>
      </c>
      <c r="C4" s="8" t="s">
        <v>62</v>
      </c>
      <c r="D4" s="8" t="s">
        <v>92</v>
      </c>
      <c r="E4" s="8" t="s">
        <v>73</v>
      </c>
      <c r="F4" s="34">
        <v>1</v>
      </c>
      <c r="G4" s="34">
        <v>4</v>
      </c>
      <c r="H4" s="34">
        <v>3</v>
      </c>
      <c r="I4" s="34">
        <v>4</v>
      </c>
      <c r="J4" s="34">
        <v>4</v>
      </c>
      <c r="K4" s="34">
        <v>3</v>
      </c>
      <c r="L4" s="34">
        <v>2</v>
      </c>
      <c r="M4" s="34">
        <v>2</v>
      </c>
      <c r="N4" s="33">
        <f t="shared" ref="N4:N7" si="0">SUM(F4:M4)</f>
        <v>23</v>
      </c>
      <c r="O4" s="32" t="s">
        <v>93</v>
      </c>
    </row>
    <row r="5" spans="1:15" ht="15" thickBot="1" x14ac:dyDescent="0.4">
      <c r="A5" s="3"/>
      <c r="B5" s="2" t="s">
        <v>10</v>
      </c>
      <c r="C5" s="8" t="s">
        <v>62</v>
      </c>
      <c r="D5" s="8" t="s">
        <v>92</v>
      </c>
      <c r="E5" s="8" t="s">
        <v>73</v>
      </c>
      <c r="F5" s="34">
        <v>1</v>
      </c>
      <c r="G5" s="34">
        <v>4</v>
      </c>
      <c r="H5" s="34">
        <v>4</v>
      </c>
      <c r="I5" s="34">
        <v>2</v>
      </c>
      <c r="J5" s="34">
        <v>4</v>
      </c>
      <c r="K5" s="34">
        <v>3</v>
      </c>
      <c r="L5" s="34">
        <v>2</v>
      </c>
      <c r="M5" s="34">
        <v>2</v>
      </c>
      <c r="N5" s="33">
        <f t="shared" ref="N5" si="1">SUM(F5:M5)</f>
        <v>22</v>
      </c>
      <c r="O5" s="32" t="s">
        <v>93</v>
      </c>
    </row>
    <row r="6" spans="1:15" ht="15" thickBot="1" x14ac:dyDescent="0.4">
      <c r="A6" s="3"/>
      <c r="B6" s="2" t="s">
        <v>11</v>
      </c>
      <c r="C6" s="8" t="s">
        <v>62</v>
      </c>
      <c r="D6" s="8" t="s">
        <v>92</v>
      </c>
      <c r="E6" s="8" t="s">
        <v>73</v>
      </c>
      <c r="F6" s="42">
        <v>4</v>
      </c>
      <c r="G6" s="42">
        <v>4</v>
      </c>
      <c r="H6" s="42">
        <v>4</v>
      </c>
      <c r="I6" s="42">
        <v>2</v>
      </c>
      <c r="J6" s="42">
        <v>4</v>
      </c>
      <c r="K6" s="42">
        <v>2</v>
      </c>
      <c r="L6" s="42">
        <v>2</v>
      </c>
      <c r="M6" s="42">
        <v>1</v>
      </c>
      <c r="N6" s="33">
        <f t="shared" si="0"/>
        <v>23</v>
      </c>
      <c r="O6" s="32" t="s">
        <v>93</v>
      </c>
    </row>
    <row r="7" spans="1:15" ht="15" thickBot="1" x14ac:dyDescent="0.4">
      <c r="A7" s="3"/>
      <c r="B7" s="2" t="s">
        <v>12</v>
      </c>
      <c r="C7" s="8" t="s">
        <v>62</v>
      </c>
      <c r="D7" s="8" t="s">
        <v>92</v>
      </c>
      <c r="E7" s="8" t="s">
        <v>73</v>
      </c>
      <c r="F7" s="12">
        <v>4</v>
      </c>
      <c r="G7" s="12">
        <v>3</v>
      </c>
      <c r="H7" s="12">
        <v>4</v>
      </c>
      <c r="I7" s="12">
        <v>4</v>
      </c>
      <c r="J7" s="12">
        <v>4</v>
      </c>
      <c r="K7" s="12">
        <v>2</v>
      </c>
      <c r="L7" s="12">
        <v>2</v>
      </c>
      <c r="M7" s="12">
        <v>1</v>
      </c>
      <c r="N7" s="8">
        <f t="shared" si="0"/>
        <v>24</v>
      </c>
      <c r="O7" s="32" t="s">
        <v>93</v>
      </c>
    </row>
    <row r="8" spans="1:15" ht="15" thickBot="1" x14ac:dyDescent="0.4">
      <c r="A8" s="3"/>
      <c r="B8" s="2" t="s">
        <v>54</v>
      </c>
      <c r="C8" s="8" t="s">
        <v>62</v>
      </c>
      <c r="D8" s="8" t="s">
        <v>92</v>
      </c>
      <c r="E8" s="8" t="s">
        <v>73</v>
      </c>
      <c r="F8" s="34">
        <v>1</v>
      </c>
      <c r="G8" s="34">
        <v>4</v>
      </c>
      <c r="H8" s="34">
        <v>3</v>
      </c>
      <c r="I8" s="34">
        <v>4</v>
      </c>
      <c r="J8" s="34">
        <v>4</v>
      </c>
      <c r="K8" s="34">
        <v>3</v>
      </c>
      <c r="L8" s="34">
        <v>2</v>
      </c>
      <c r="M8" s="34">
        <v>2</v>
      </c>
      <c r="N8" s="33">
        <f t="shared" ref="N8:N10" si="2">SUM(F8:M8)</f>
        <v>23</v>
      </c>
      <c r="O8" s="32" t="s">
        <v>93</v>
      </c>
    </row>
    <row r="9" spans="1:15" ht="15" thickBot="1" x14ac:dyDescent="0.4">
      <c r="A9" s="54" t="s">
        <v>70</v>
      </c>
      <c r="B9" s="33" t="s">
        <v>111</v>
      </c>
      <c r="C9" s="8" t="s">
        <v>62</v>
      </c>
      <c r="D9" s="8" t="s">
        <v>92</v>
      </c>
      <c r="E9" s="8" t="s">
        <v>73</v>
      </c>
      <c r="F9" s="34">
        <v>1</v>
      </c>
      <c r="G9" s="34">
        <v>4</v>
      </c>
      <c r="H9" s="34">
        <v>4</v>
      </c>
      <c r="I9" s="34">
        <v>2</v>
      </c>
      <c r="J9" s="34">
        <v>4</v>
      </c>
      <c r="K9" s="34">
        <v>3</v>
      </c>
      <c r="L9" s="34">
        <v>2</v>
      </c>
      <c r="M9" s="34">
        <v>2</v>
      </c>
      <c r="N9" s="33">
        <f t="shared" si="2"/>
        <v>22</v>
      </c>
      <c r="O9" s="32" t="s">
        <v>93</v>
      </c>
    </row>
    <row r="10" spans="1:15" ht="15" thickBot="1" x14ac:dyDescent="0.4">
      <c r="A10" s="3"/>
      <c r="B10" s="2" t="s">
        <v>10</v>
      </c>
      <c r="C10" s="8" t="s">
        <v>62</v>
      </c>
      <c r="D10" s="8" t="s">
        <v>92</v>
      </c>
      <c r="E10" s="8" t="s">
        <v>73</v>
      </c>
      <c r="F10" s="42">
        <v>4</v>
      </c>
      <c r="G10" s="42">
        <v>4</v>
      </c>
      <c r="H10" s="42">
        <v>4</v>
      </c>
      <c r="I10" s="42">
        <v>2</v>
      </c>
      <c r="J10" s="42">
        <v>4</v>
      </c>
      <c r="K10" s="42">
        <v>2</v>
      </c>
      <c r="L10" s="42">
        <v>2</v>
      </c>
      <c r="M10" s="42">
        <v>1</v>
      </c>
      <c r="N10" s="33">
        <f t="shared" si="2"/>
        <v>23</v>
      </c>
      <c r="O10" s="32" t="s">
        <v>93</v>
      </c>
    </row>
    <row r="11" spans="1:15" ht="15" thickBot="1" x14ac:dyDescent="0.4">
      <c r="A11" s="3"/>
      <c r="B11" s="2" t="s">
        <v>11</v>
      </c>
      <c r="C11" s="8" t="s">
        <v>62</v>
      </c>
      <c r="D11" s="8" t="s">
        <v>92</v>
      </c>
      <c r="E11" s="8" t="s">
        <v>73</v>
      </c>
      <c r="F11" s="12">
        <v>4</v>
      </c>
      <c r="G11" s="12">
        <v>3</v>
      </c>
      <c r="H11" s="12">
        <v>4</v>
      </c>
      <c r="I11" s="12">
        <v>4</v>
      </c>
      <c r="J11" s="12">
        <v>4</v>
      </c>
      <c r="K11" s="12">
        <v>2</v>
      </c>
      <c r="L11" s="12">
        <v>2</v>
      </c>
      <c r="M11" s="12">
        <v>1</v>
      </c>
      <c r="N11" s="8">
        <f t="shared" ref="N11:N14" si="3">SUM(F11:M11)</f>
        <v>24</v>
      </c>
      <c r="O11" s="32" t="s">
        <v>93</v>
      </c>
    </row>
    <row r="12" spans="1:15" ht="15" thickBot="1" x14ac:dyDescent="0.4">
      <c r="A12" s="3"/>
      <c r="B12" s="2" t="s">
        <v>12</v>
      </c>
      <c r="C12" s="8" t="s">
        <v>62</v>
      </c>
      <c r="D12" s="8" t="s">
        <v>92</v>
      </c>
      <c r="E12" s="8" t="s">
        <v>73</v>
      </c>
      <c r="F12" s="34">
        <v>1</v>
      </c>
      <c r="G12" s="34">
        <v>4</v>
      </c>
      <c r="H12" s="34">
        <v>3</v>
      </c>
      <c r="I12" s="34">
        <v>4</v>
      </c>
      <c r="J12" s="34">
        <v>4</v>
      </c>
      <c r="K12" s="34">
        <v>3</v>
      </c>
      <c r="L12" s="34">
        <v>2</v>
      </c>
      <c r="M12" s="34">
        <v>2</v>
      </c>
      <c r="N12" s="33">
        <f t="shared" si="3"/>
        <v>23</v>
      </c>
      <c r="O12" s="32" t="s">
        <v>93</v>
      </c>
    </row>
    <row r="13" spans="1:15" ht="15" thickBot="1" x14ac:dyDescent="0.4">
      <c r="A13" s="3"/>
      <c r="B13" s="2" t="s">
        <v>54</v>
      </c>
      <c r="C13" s="8" t="s">
        <v>62</v>
      </c>
      <c r="D13" s="8" t="s">
        <v>92</v>
      </c>
      <c r="E13" s="8" t="s">
        <v>73</v>
      </c>
      <c r="F13" s="34">
        <v>1</v>
      </c>
      <c r="G13" s="34">
        <v>4</v>
      </c>
      <c r="H13" s="34">
        <v>4</v>
      </c>
      <c r="I13" s="34">
        <v>2</v>
      </c>
      <c r="J13" s="34">
        <v>4</v>
      </c>
      <c r="K13" s="34">
        <v>3</v>
      </c>
      <c r="L13" s="34">
        <v>2</v>
      </c>
      <c r="M13" s="34">
        <v>2</v>
      </c>
      <c r="N13" s="33">
        <f t="shared" si="3"/>
        <v>22</v>
      </c>
      <c r="O13" s="32" t="s">
        <v>93</v>
      </c>
    </row>
    <row r="14" spans="1:15" ht="15" thickBot="1" x14ac:dyDescent="0.4">
      <c r="A14" s="54" t="s">
        <v>71</v>
      </c>
      <c r="B14" s="33" t="s">
        <v>111</v>
      </c>
      <c r="C14" s="8" t="s">
        <v>62</v>
      </c>
      <c r="D14" s="8" t="s">
        <v>92</v>
      </c>
      <c r="E14" s="8" t="s">
        <v>73</v>
      </c>
      <c r="F14" s="42">
        <v>4</v>
      </c>
      <c r="G14" s="42">
        <v>4</v>
      </c>
      <c r="H14" s="42">
        <v>4</v>
      </c>
      <c r="I14" s="42">
        <v>2</v>
      </c>
      <c r="J14" s="42">
        <v>4</v>
      </c>
      <c r="K14" s="42">
        <v>2</v>
      </c>
      <c r="L14" s="42">
        <v>2</v>
      </c>
      <c r="M14" s="42">
        <v>1</v>
      </c>
      <c r="N14" s="33">
        <f t="shared" si="3"/>
        <v>23</v>
      </c>
      <c r="O14" s="32" t="s">
        <v>93</v>
      </c>
    </row>
    <row r="15" spans="1:15" ht="15" thickBot="1" x14ac:dyDescent="0.4">
      <c r="A15" s="3"/>
      <c r="B15" s="2" t="s">
        <v>10</v>
      </c>
      <c r="C15" s="8" t="s">
        <v>62</v>
      </c>
      <c r="D15" s="8" t="s">
        <v>92</v>
      </c>
      <c r="E15" s="8" t="s">
        <v>73</v>
      </c>
      <c r="F15" s="12">
        <v>4</v>
      </c>
      <c r="G15" s="12">
        <v>3</v>
      </c>
      <c r="H15" s="12">
        <v>4</v>
      </c>
      <c r="I15" s="12">
        <v>4</v>
      </c>
      <c r="J15" s="12">
        <v>4</v>
      </c>
      <c r="K15" s="12">
        <v>2</v>
      </c>
      <c r="L15" s="12">
        <v>2</v>
      </c>
      <c r="M15" s="12">
        <v>1</v>
      </c>
      <c r="N15" s="8">
        <f t="shared" ref="N15:N18" si="4">SUM(F15:M15)</f>
        <v>24</v>
      </c>
      <c r="O15" s="32" t="s">
        <v>93</v>
      </c>
    </row>
    <row r="16" spans="1:15" ht="15" thickBot="1" x14ac:dyDescent="0.4">
      <c r="A16" s="3"/>
      <c r="B16" s="2" t="s">
        <v>11</v>
      </c>
      <c r="C16" s="8" t="s">
        <v>62</v>
      </c>
      <c r="D16" s="8" t="s">
        <v>92</v>
      </c>
      <c r="E16" s="8" t="s">
        <v>73</v>
      </c>
      <c r="F16" s="34">
        <v>1</v>
      </c>
      <c r="G16" s="34">
        <v>4</v>
      </c>
      <c r="H16" s="34">
        <v>3</v>
      </c>
      <c r="I16" s="34">
        <v>4</v>
      </c>
      <c r="J16" s="34">
        <v>4</v>
      </c>
      <c r="K16" s="34">
        <v>3</v>
      </c>
      <c r="L16" s="34">
        <v>2</v>
      </c>
      <c r="M16" s="34">
        <v>2</v>
      </c>
      <c r="N16" s="33">
        <f t="shared" si="4"/>
        <v>23</v>
      </c>
      <c r="O16" s="32" t="s">
        <v>93</v>
      </c>
    </row>
    <row r="17" spans="1:15" ht="15" thickBot="1" x14ac:dyDescent="0.4">
      <c r="A17" s="3"/>
      <c r="B17" s="2" t="s">
        <v>12</v>
      </c>
      <c r="C17" s="8" t="s">
        <v>62</v>
      </c>
      <c r="D17" s="8" t="s">
        <v>92</v>
      </c>
      <c r="E17" s="8" t="s">
        <v>73</v>
      </c>
      <c r="F17" s="34">
        <v>1</v>
      </c>
      <c r="G17" s="34">
        <v>4</v>
      </c>
      <c r="H17" s="34">
        <v>4</v>
      </c>
      <c r="I17" s="34">
        <v>2</v>
      </c>
      <c r="J17" s="34">
        <v>4</v>
      </c>
      <c r="K17" s="34">
        <v>3</v>
      </c>
      <c r="L17" s="34">
        <v>2</v>
      </c>
      <c r="M17" s="34">
        <v>2</v>
      </c>
      <c r="N17" s="33">
        <f t="shared" si="4"/>
        <v>22</v>
      </c>
      <c r="O17" s="32" t="s">
        <v>93</v>
      </c>
    </row>
    <row r="18" spans="1:15" x14ac:dyDescent="0.35">
      <c r="A18" s="3"/>
      <c r="B18" s="2" t="s">
        <v>54</v>
      </c>
      <c r="C18" s="8" t="s">
        <v>62</v>
      </c>
      <c r="D18" s="8" t="s">
        <v>92</v>
      </c>
      <c r="E18" s="8" t="s">
        <v>73</v>
      </c>
      <c r="F18" s="42">
        <v>4</v>
      </c>
      <c r="G18" s="42">
        <v>4</v>
      </c>
      <c r="H18" s="42">
        <v>4</v>
      </c>
      <c r="I18" s="42">
        <v>2</v>
      </c>
      <c r="J18" s="42">
        <v>4</v>
      </c>
      <c r="K18" s="42">
        <v>2</v>
      </c>
      <c r="L18" s="42">
        <v>2</v>
      </c>
      <c r="M18" s="42">
        <v>1</v>
      </c>
      <c r="N18" s="33">
        <f t="shared" si="4"/>
        <v>23</v>
      </c>
      <c r="O18" s="32" t="s">
        <v>93</v>
      </c>
    </row>
  </sheetData>
  <mergeCells count="7">
    <mergeCell ref="O2:O3"/>
    <mergeCell ref="A2:A3"/>
    <mergeCell ref="B2:B3"/>
    <mergeCell ref="C2:C3"/>
    <mergeCell ref="D2:D3"/>
    <mergeCell ref="E2:E3"/>
    <mergeCell ref="N2:N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'Indicators and scoring'!$A$12:$A$15</xm:f>
          </x14:formula1>
          <xm:sqref>F4:M18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W34"/>
  <sheetViews>
    <sheetView tabSelected="1" zoomScale="70" zoomScaleNormal="70" workbookViewId="0">
      <selection activeCell="L25" sqref="L25"/>
    </sheetView>
  </sheetViews>
  <sheetFormatPr defaultRowHeight="14.5" x14ac:dyDescent="0.35"/>
  <cols>
    <col min="1" max="1" width="12.26953125" customWidth="1"/>
    <col min="2" max="2" width="24.81640625" customWidth="1"/>
    <col min="3" max="3" width="8.453125" style="15" customWidth="1"/>
    <col min="4" max="5" width="8.54296875" customWidth="1"/>
    <col min="9" max="9" width="13.81640625" style="16" customWidth="1"/>
    <col min="10" max="10" width="8.7265625" style="15"/>
    <col min="16" max="16" width="8.7265625" style="16"/>
    <col min="17" max="17" width="8.7265625" style="15"/>
    <col min="23" max="23" width="8.7265625" style="16"/>
  </cols>
  <sheetData>
    <row r="1" spans="1:23" ht="15" thickBot="1" x14ac:dyDescent="0.4">
      <c r="C1" s="84" t="s">
        <v>69</v>
      </c>
      <c r="D1" s="85"/>
      <c r="E1" s="85"/>
      <c r="F1" s="85"/>
      <c r="G1" s="85"/>
      <c r="H1" s="85"/>
      <c r="I1" s="86"/>
      <c r="J1" s="84" t="s">
        <v>87</v>
      </c>
      <c r="K1" s="85"/>
      <c r="L1" s="85"/>
      <c r="M1" s="85"/>
      <c r="N1" s="85"/>
      <c r="O1" s="85"/>
      <c r="P1" s="86"/>
      <c r="Q1" s="81" t="s">
        <v>88</v>
      </c>
      <c r="R1" s="82"/>
      <c r="S1" s="82"/>
      <c r="T1" s="82"/>
      <c r="U1" s="82"/>
      <c r="V1" s="82"/>
      <c r="W1" s="83"/>
    </row>
    <row r="2" spans="1:23" s="21" customFormat="1" x14ac:dyDescent="0.35">
      <c r="B2" s="20"/>
      <c r="C2" s="20" t="str">
        <f>C4</f>
        <v>Transp.</v>
      </c>
      <c r="D2" s="21" t="str">
        <f>D4</f>
        <v>Accuracy</v>
      </c>
      <c r="E2" s="21" t="str">
        <f t="shared" ref="E2:G2" si="0">E4</f>
        <v>Accessibility</v>
      </c>
      <c r="F2" s="21" t="s">
        <v>100</v>
      </c>
      <c r="G2" s="21" t="str">
        <f t="shared" si="0"/>
        <v>Comparable</v>
      </c>
      <c r="H2" s="21" t="str">
        <f>H4</f>
        <v>Timeliness</v>
      </c>
      <c r="I2" s="22" t="s">
        <v>67</v>
      </c>
      <c r="J2" s="20" t="str">
        <f>J4</f>
        <v>Transp.</v>
      </c>
      <c r="K2" s="21" t="str">
        <f t="shared" ref="K2:N2" si="1">K4</f>
        <v>Accuracy</v>
      </c>
      <c r="L2" s="21" t="str">
        <f t="shared" si="1"/>
        <v>Accessibility</v>
      </c>
      <c r="M2" s="21" t="s">
        <v>100</v>
      </c>
      <c r="N2" s="21" t="str">
        <f t="shared" si="1"/>
        <v>Comparable</v>
      </c>
      <c r="O2" s="21" t="str">
        <f>O4</f>
        <v>Timeliness</v>
      </c>
      <c r="P2" s="22" t="s">
        <v>67</v>
      </c>
      <c r="Q2" s="20" t="str">
        <f>Q4</f>
        <v>Transp.</v>
      </c>
      <c r="R2" s="21" t="str">
        <f t="shared" ref="R2:U2" si="2">R4</f>
        <v>Accuracy</v>
      </c>
      <c r="S2" s="21" t="str">
        <f t="shared" si="2"/>
        <v>Accessibility</v>
      </c>
      <c r="T2" s="21" t="s">
        <v>100</v>
      </c>
      <c r="U2" s="21" t="str">
        <f t="shared" si="2"/>
        <v>Comparable</v>
      </c>
      <c r="V2" s="21" t="str">
        <f>V4</f>
        <v>Timeliness</v>
      </c>
      <c r="W2" s="22" t="s">
        <v>67</v>
      </c>
    </row>
    <row r="3" spans="1:23" s="7" customFormat="1" ht="15" thickBot="1" x14ac:dyDescent="0.4">
      <c r="B3" s="23" t="s">
        <v>28</v>
      </c>
      <c r="C3" s="24">
        <f>AVERAGE(C5:C34)</f>
        <v>3.0333333333333332</v>
      </c>
      <c r="D3" s="24">
        <f t="shared" ref="D3:H3" si="3">AVERAGE(D5:D34)</f>
        <v>2.75</v>
      </c>
      <c r="E3" s="24">
        <f t="shared" si="3"/>
        <v>3.8333333333333335</v>
      </c>
      <c r="F3" s="24">
        <f t="shared" si="3"/>
        <v>3.35</v>
      </c>
      <c r="G3" s="24">
        <f t="shared" si="3"/>
        <v>3.5333333333333332</v>
      </c>
      <c r="H3" s="24">
        <f t="shared" si="3"/>
        <v>1.8333333333333333</v>
      </c>
      <c r="I3" s="25">
        <f>SUM(C3:H3)</f>
        <v>18.333333333333332</v>
      </c>
      <c r="J3" s="24">
        <f t="shared" ref="J3:O3" si="4">AVERAGE(J5:J34)</f>
        <v>2.8666666666666667</v>
      </c>
      <c r="K3" s="24">
        <f t="shared" si="4"/>
        <v>2.5166666666666666</v>
      </c>
      <c r="L3" s="24">
        <f t="shared" si="4"/>
        <v>3.7666666666666666</v>
      </c>
      <c r="M3" s="24">
        <f t="shared" si="4"/>
        <v>3.4</v>
      </c>
      <c r="N3" s="24">
        <f t="shared" si="4"/>
        <v>3.4666666666666668</v>
      </c>
      <c r="O3" s="24">
        <f t="shared" si="4"/>
        <v>2.5333333333333332</v>
      </c>
      <c r="P3" s="25">
        <f>SUM(J3:O3)</f>
        <v>18.549999999999997</v>
      </c>
      <c r="Q3" s="24">
        <f t="shared" ref="Q3:V3" si="5">AVERAGE(Q5:Q34)</f>
        <v>3.3</v>
      </c>
      <c r="R3" s="24">
        <f t="shared" si="5"/>
        <v>2.5166666666666666</v>
      </c>
      <c r="S3" s="24">
        <f t="shared" si="5"/>
        <v>3.7666666666666666</v>
      </c>
      <c r="T3" s="24">
        <f t="shared" si="5"/>
        <v>3.3833333333333333</v>
      </c>
      <c r="U3" s="24">
        <f t="shared" si="5"/>
        <v>3.5</v>
      </c>
      <c r="V3" s="24">
        <f t="shared" si="5"/>
        <v>2.4</v>
      </c>
      <c r="W3" s="25">
        <f>SUM(Q3:V3)</f>
        <v>18.866666666666664</v>
      </c>
    </row>
    <row r="4" spans="1:23" ht="15" thickBot="1" x14ac:dyDescent="0.4">
      <c r="C4" s="15" t="s">
        <v>27</v>
      </c>
      <c r="D4" t="s">
        <v>18</v>
      </c>
      <c r="E4" t="s">
        <v>74</v>
      </c>
      <c r="F4" t="s">
        <v>99</v>
      </c>
      <c r="G4" t="s">
        <v>101</v>
      </c>
      <c r="H4" t="s">
        <v>76</v>
      </c>
      <c r="I4" s="16" t="s">
        <v>30</v>
      </c>
      <c r="J4" s="15" t="s">
        <v>27</v>
      </c>
      <c r="K4" t="s">
        <v>18</v>
      </c>
      <c r="L4" t="s">
        <v>74</v>
      </c>
      <c r="M4" t="s">
        <v>99</v>
      </c>
      <c r="N4" t="s">
        <v>101</v>
      </c>
      <c r="O4" t="s">
        <v>76</v>
      </c>
      <c r="P4" s="16" t="s">
        <v>30</v>
      </c>
      <c r="Q4" s="15" t="s">
        <v>27</v>
      </c>
      <c r="R4" t="s">
        <v>18</v>
      </c>
      <c r="S4" t="s">
        <v>74</v>
      </c>
      <c r="T4" t="s">
        <v>99</v>
      </c>
      <c r="U4" t="s">
        <v>101</v>
      </c>
      <c r="V4" t="s">
        <v>76</v>
      </c>
      <c r="W4" s="16" t="s">
        <v>30</v>
      </c>
    </row>
    <row r="5" spans="1:23" s="38" customFormat="1" ht="15" thickTop="1" x14ac:dyDescent="0.35">
      <c r="A5" s="44" t="s">
        <v>22</v>
      </c>
      <c r="B5" s="43" t="s">
        <v>111</v>
      </c>
      <c r="C5" s="39">
        <f>AVERAGE('Herd structure'!F4:F4)</f>
        <v>4</v>
      </c>
      <c r="D5" s="40">
        <f>AVERAGE('Herd structure'!K4:L4)</f>
        <v>4</v>
      </c>
      <c r="E5" s="40">
        <f>AVERAGE('Herd structure'!G4:G4)</f>
        <v>4</v>
      </c>
      <c r="F5" s="40">
        <f>AVERAGE('Herd structure'!I4:J4)</f>
        <v>4</v>
      </c>
      <c r="G5" s="40">
        <f>AVERAGE('Herd structure'!H4:H4)</f>
        <v>4</v>
      </c>
      <c r="H5" s="40">
        <f>AVERAGE('Herd structure'!M4:M4)</f>
        <v>2</v>
      </c>
      <c r="I5" s="41">
        <f>AVERAGE(C5:H9)</f>
        <v>3.6666666666666665</v>
      </c>
      <c r="J5" s="39">
        <f>AVERAGE('Herd structure'!F9:F9)</f>
        <v>3</v>
      </c>
      <c r="K5" s="40">
        <f>AVERAGE('Herd structure'!K9:L9)</f>
        <v>3.5</v>
      </c>
      <c r="L5" s="40">
        <f>AVERAGE('Herd structure'!G9:G9)</f>
        <v>4</v>
      </c>
      <c r="M5" s="40">
        <f>AVERAGE('Herd structure'!I9:J9)</f>
        <v>4</v>
      </c>
      <c r="N5" s="40">
        <f>AVERAGE('Herd structure'!H9:H9)</f>
        <v>4</v>
      </c>
      <c r="O5" s="40">
        <f>AVERAGE('Herd structure'!M9:M9)</f>
        <v>4</v>
      </c>
      <c r="P5" s="41">
        <f>AVERAGE(J5:O9)</f>
        <v>3.75</v>
      </c>
      <c r="Q5" s="39">
        <f>AVERAGE('Herd structure'!F14)</f>
        <v>3</v>
      </c>
      <c r="R5" s="40">
        <f>AVERAGE('Herd structure'!K14:L14)</f>
        <v>3.5</v>
      </c>
      <c r="S5" s="40">
        <f>AVERAGE('Herd structure'!G14)</f>
        <v>4</v>
      </c>
      <c r="T5" s="40">
        <f>AVERAGE('Herd structure'!I14:J14)</f>
        <v>4</v>
      </c>
      <c r="U5" s="40">
        <f>AVERAGE('Herd structure'!H14:H14)</f>
        <v>4</v>
      </c>
      <c r="V5" s="40">
        <f>AVERAGE('Herd structure'!M14:M14)</f>
        <v>4</v>
      </c>
      <c r="W5" s="41">
        <f>AVERAGE(Q5:V9)</f>
        <v>3.75</v>
      </c>
    </row>
    <row r="6" spans="1:23" x14ac:dyDescent="0.35">
      <c r="B6" s="30" t="s">
        <v>10</v>
      </c>
      <c r="C6" s="17">
        <f>AVERAGE('Herd structure'!F5:F5)</f>
        <v>4</v>
      </c>
      <c r="D6" s="18">
        <f>AVERAGE('Herd structure'!K5:L5)</f>
        <v>4</v>
      </c>
      <c r="E6" s="18">
        <f>AVERAGE('Herd structure'!G5:G5)</f>
        <v>4</v>
      </c>
      <c r="F6" s="18">
        <f>AVERAGE('Herd structure'!I5:J5)</f>
        <v>4</v>
      </c>
      <c r="G6" s="18">
        <f>AVERAGE('Herd structure'!H5:H5)</f>
        <v>4</v>
      </c>
      <c r="H6" s="18">
        <f>AVERAGE('Herd structure'!M5:M5)</f>
        <v>2</v>
      </c>
      <c r="I6" s="19"/>
      <c r="J6" s="17">
        <f>AVERAGE('Herd structure'!F10:F10)</f>
        <v>3</v>
      </c>
      <c r="K6" s="66">
        <f>AVERAGE('Herd structure'!K10:L10)</f>
        <v>3.5</v>
      </c>
      <c r="L6" s="66">
        <f>AVERAGE('Herd structure'!G10:G10)</f>
        <v>4</v>
      </c>
      <c r="M6" s="66">
        <f>AVERAGE('Herd structure'!I10:J10)</f>
        <v>4</v>
      </c>
      <c r="N6" s="66">
        <f>AVERAGE('Herd structure'!H10:H10)</f>
        <v>4</v>
      </c>
      <c r="O6" s="66">
        <f>AVERAGE('Herd structure'!M10:M10)</f>
        <v>4</v>
      </c>
      <c r="P6" s="19"/>
      <c r="Q6" s="17">
        <f>AVERAGE('Herd structure'!F15)</f>
        <v>3</v>
      </c>
      <c r="R6" s="66">
        <f>AVERAGE('Herd structure'!K15:L15)</f>
        <v>3.5</v>
      </c>
      <c r="S6" s="66">
        <f>AVERAGE('Herd structure'!G15)</f>
        <v>4</v>
      </c>
      <c r="T6" s="66">
        <f>AVERAGE('Herd structure'!I15:J15)</f>
        <v>4</v>
      </c>
      <c r="U6" s="66">
        <f>AVERAGE('Herd structure'!H15:H15)</f>
        <v>4</v>
      </c>
      <c r="V6" s="66">
        <f>AVERAGE('Herd structure'!M15:M15)</f>
        <v>4</v>
      </c>
      <c r="W6" s="19"/>
    </row>
    <row r="7" spans="1:23" x14ac:dyDescent="0.35">
      <c r="B7" s="30" t="s">
        <v>11</v>
      </c>
      <c r="C7" s="17">
        <f>AVERAGE('Herd structure'!F6:F6)</f>
        <v>4</v>
      </c>
      <c r="D7" s="18">
        <f>AVERAGE('Herd structure'!K6:L6)</f>
        <v>4</v>
      </c>
      <c r="E7" s="18">
        <f>AVERAGE('Herd structure'!G6:G6)</f>
        <v>4</v>
      </c>
      <c r="F7" s="18">
        <f>AVERAGE('Herd structure'!I6:J6)</f>
        <v>4</v>
      </c>
      <c r="G7" s="18">
        <f>AVERAGE('Herd structure'!H6:H6)</f>
        <v>4</v>
      </c>
      <c r="H7" s="18">
        <f>AVERAGE('Herd structure'!M6:M6)</f>
        <v>2</v>
      </c>
      <c r="I7" s="19"/>
      <c r="J7" s="17">
        <f>AVERAGE('Herd structure'!F11:F11)</f>
        <v>3</v>
      </c>
      <c r="K7" s="66">
        <f>AVERAGE('Herd structure'!K11:L11)</f>
        <v>3.5</v>
      </c>
      <c r="L7" s="66">
        <f>AVERAGE('Herd structure'!G11)</f>
        <v>4</v>
      </c>
      <c r="M7" s="66">
        <f>AVERAGE('Herd structure'!I11:J11)</f>
        <v>4</v>
      </c>
      <c r="N7" s="66">
        <f>AVERAGE('Herd structure'!H11:H11)</f>
        <v>4</v>
      </c>
      <c r="O7" s="66">
        <f>AVERAGE('Herd structure'!M11:M11)</f>
        <v>4</v>
      </c>
      <c r="P7" s="19"/>
      <c r="Q7" s="17">
        <f>AVERAGE('Herd structure'!F16)</f>
        <v>3</v>
      </c>
      <c r="R7" s="66">
        <f>AVERAGE('Herd structure'!K16:L16)</f>
        <v>3.5</v>
      </c>
      <c r="S7" s="66">
        <f>AVERAGE('Herd structure'!G16)</f>
        <v>4</v>
      </c>
      <c r="T7" s="66">
        <f>AVERAGE('Herd structure'!I16:J16)</f>
        <v>4</v>
      </c>
      <c r="U7" s="66">
        <f>AVERAGE('Herd structure'!H16:H16)</f>
        <v>4</v>
      </c>
      <c r="V7" s="66">
        <f>AVERAGE('Herd structure'!M16:M16)</f>
        <v>4</v>
      </c>
      <c r="W7" s="19"/>
    </row>
    <row r="8" spans="1:23" x14ac:dyDescent="0.35">
      <c r="B8" s="30" t="s">
        <v>55</v>
      </c>
      <c r="C8" s="17">
        <f>AVERAGE('Herd structure'!F7:F7)</f>
        <v>4</v>
      </c>
      <c r="D8" s="18">
        <f>AVERAGE('Herd structure'!K7:L7)</f>
        <v>4</v>
      </c>
      <c r="E8" s="18">
        <f>AVERAGE('Herd structure'!G7:G7)</f>
        <v>4</v>
      </c>
      <c r="F8" s="18">
        <f>AVERAGE('Herd structure'!I7:J7)</f>
        <v>4</v>
      </c>
      <c r="G8" s="18">
        <f>AVERAGE('Herd structure'!H7:H7)</f>
        <v>4</v>
      </c>
      <c r="H8" s="18">
        <f>AVERAGE('Herd structure'!M7:M7)</f>
        <v>2</v>
      </c>
      <c r="I8" s="19"/>
      <c r="J8" s="17">
        <f>AVERAGE('Herd structure'!F12:F12)</f>
        <v>3</v>
      </c>
      <c r="K8" s="66">
        <f>AVERAGE('Herd structure'!K12:L12)</f>
        <v>3.5</v>
      </c>
      <c r="L8" s="66">
        <f>AVERAGE('Herd structure'!G12)</f>
        <v>4</v>
      </c>
      <c r="M8" s="66">
        <f>AVERAGE('Herd structure'!I12:J12)</f>
        <v>4</v>
      </c>
      <c r="N8" s="66">
        <f>AVERAGE('Herd structure'!H12:H12)</f>
        <v>4</v>
      </c>
      <c r="O8" s="66">
        <f>AVERAGE('Herd structure'!M12:M12)</f>
        <v>4</v>
      </c>
      <c r="P8" s="19"/>
      <c r="Q8" s="17">
        <f>AVERAGE('Herd structure'!F17)</f>
        <v>3</v>
      </c>
      <c r="R8" s="66">
        <f>AVERAGE('Herd structure'!K17:L17)</f>
        <v>3.5</v>
      </c>
      <c r="S8" s="66">
        <f>AVERAGE('Herd structure'!G17)</f>
        <v>4</v>
      </c>
      <c r="T8" s="66">
        <f>AVERAGE('Herd structure'!I17:J17)</f>
        <v>4</v>
      </c>
      <c r="U8" s="66">
        <f>AVERAGE('Herd structure'!H17:H17)</f>
        <v>4</v>
      </c>
      <c r="V8" s="66">
        <f>AVERAGE('Herd structure'!M17:M17)</f>
        <v>4</v>
      </c>
      <c r="W8" s="19"/>
    </row>
    <row r="9" spans="1:23" ht="15" thickBot="1" x14ac:dyDescent="0.4">
      <c r="B9" s="30" t="s">
        <v>54</v>
      </c>
      <c r="C9" s="17">
        <f>AVERAGE('Herd structure'!F8:F8)</f>
        <v>4</v>
      </c>
      <c r="D9" s="18">
        <f>AVERAGE('Herd structure'!K8:L8)</f>
        <v>4</v>
      </c>
      <c r="E9" s="18">
        <f>AVERAGE('Herd structure'!G8:G8)</f>
        <v>4</v>
      </c>
      <c r="F9" s="18">
        <f>AVERAGE('Herd structure'!I8:J8)</f>
        <v>4</v>
      </c>
      <c r="G9" s="18">
        <f>AVERAGE('Herd structure'!H8:H8)</f>
        <v>4</v>
      </c>
      <c r="H9" s="18">
        <f>AVERAGE('Herd structure'!M8:M8)</f>
        <v>2</v>
      </c>
      <c r="I9" s="19"/>
      <c r="J9" s="24">
        <f>AVERAGE('Herd structure'!F13:F13)</f>
        <v>3</v>
      </c>
      <c r="K9" s="67">
        <f>AVERAGE('Herd structure'!K13:L13)</f>
        <v>3.5</v>
      </c>
      <c r="L9" s="67">
        <f>AVERAGE('Herd structure'!G13)</f>
        <v>4</v>
      </c>
      <c r="M9" s="67">
        <f>AVERAGE('Herd structure'!I13:J13)</f>
        <v>4</v>
      </c>
      <c r="N9" s="67">
        <f>AVERAGE('Herd structure'!H13:H13)</f>
        <v>4</v>
      </c>
      <c r="O9" s="67">
        <f>AVERAGE('Herd structure'!M13:M13)</f>
        <v>4</v>
      </c>
      <c r="P9" s="19"/>
      <c r="Q9" s="24">
        <f>AVERAGE('Herd structure'!F18)</f>
        <v>3</v>
      </c>
      <c r="R9" s="67">
        <f>AVERAGE('Herd structure'!K18:L18)</f>
        <v>3.5</v>
      </c>
      <c r="S9" s="67">
        <f>AVERAGE('Herd structure'!G18)</f>
        <v>4</v>
      </c>
      <c r="T9" s="67">
        <f>AVERAGE('Herd structure'!I18:J18)</f>
        <v>4</v>
      </c>
      <c r="U9" s="67">
        <f>AVERAGE('Herd structure'!H18:H18)</f>
        <v>4</v>
      </c>
      <c r="V9" s="67">
        <f>AVERAGE('Herd structure'!M18:M18)</f>
        <v>4</v>
      </c>
      <c r="W9" s="19"/>
    </row>
    <row r="10" spans="1:23" s="28" customFormat="1" ht="15.5" thickTop="1" thickBot="1" x14ac:dyDescent="0.4">
      <c r="A10" s="26" t="s">
        <v>23</v>
      </c>
      <c r="B10" s="43" t="s">
        <v>111</v>
      </c>
      <c r="C10" s="27">
        <f>'% milking'!F4</f>
        <v>4</v>
      </c>
      <c r="D10" s="28">
        <f>AVERAGE('% milking'!K4:L4)</f>
        <v>2</v>
      </c>
      <c r="E10" s="28">
        <f>'% milking'!G4</f>
        <v>1</v>
      </c>
      <c r="F10" s="28">
        <f>AVERAGE('% milking'!I4:J4)</f>
        <v>3</v>
      </c>
      <c r="G10" s="28">
        <f>'% milking'!H4</f>
        <v>1</v>
      </c>
      <c r="H10" s="28">
        <f>'% milking'!M4</f>
        <v>1</v>
      </c>
      <c r="I10" s="45">
        <f>AVERAGE(C10:H10)</f>
        <v>2</v>
      </c>
      <c r="J10" s="27">
        <f>'% milking'!F5</f>
        <v>4</v>
      </c>
      <c r="K10" s="28">
        <f>AVERAGE('% milking'!K5:L5)</f>
        <v>2</v>
      </c>
      <c r="L10" s="28">
        <f>'% milking'!G5</f>
        <v>1</v>
      </c>
      <c r="M10" s="28">
        <f>AVERAGE('% milking'!I5:J5)</f>
        <v>3</v>
      </c>
      <c r="N10" s="28">
        <f>'% milking'!H5</f>
        <v>1</v>
      </c>
      <c r="O10" s="28">
        <f>'% milking'!M5</f>
        <v>1</v>
      </c>
      <c r="P10" s="45">
        <f>AVERAGE(J10:O10)</f>
        <v>2</v>
      </c>
      <c r="Q10" s="27">
        <f>'% milking'!F6</f>
        <v>4</v>
      </c>
      <c r="R10" s="28">
        <f>AVERAGE('% milking'!K6:L6)</f>
        <v>2</v>
      </c>
      <c r="S10" s="28">
        <f>'% milking'!G6</f>
        <v>1</v>
      </c>
      <c r="T10" s="28">
        <f>AVERAGE('% milking'!I6:J6)</f>
        <v>3</v>
      </c>
      <c r="U10" s="28">
        <f>'% milking'!H6</f>
        <v>1</v>
      </c>
      <c r="V10" s="28">
        <f>'% milking'!M6</f>
        <v>1</v>
      </c>
      <c r="W10" s="45">
        <f>AVERAGE(Q10:V10)</f>
        <v>2</v>
      </c>
    </row>
    <row r="11" spans="1:23" s="28" customFormat="1" ht="15.5" thickTop="1" thickBot="1" x14ac:dyDescent="0.4">
      <c r="A11" s="26" t="s">
        <v>24</v>
      </c>
      <c r="B11" s="43" t="s">
        <v>111</v>
      </c>
      <c r="C11" s="27">
        <f>AVERAGE('milk yield'!F4)</f>
        <v>1</v>
      </c>
      <c r="D11" s="28">
        <f>AVERAGE('milk yield'!K4:L4)</f>
        <v>2.5</v>
      </c>
      <c r="E11" s="28">
        <f>AVERAGE('milk yield'!G4)</f>
        <v>4</v>
      </c>
      <c r="F11" s="28">
        <f>AVERAGE('milk yield'!I4:J4)</f>
        <v>2</v>
      </c>
      <c r="G11" s="28">
        <f>AVERAGE('milk yield'!H4)</f>
        <v>4</v>
      </c>
      <c r="H11" s="28">
        <f>AVERAGE('milk yield'!M4)</f>
        <v>3</v>
      </c>
      <c r="I11" s="45">
        <f>AVERAGE(C11:H11)</f>
        <v>2.75</v>
      </c>
      <c r="J11" s="47">
        <f>AVERAGE('milk yield'!F5)</f>
        <v>2</v>
      </c>
      <c r="K11" s="48">
        <f>AVERAGE('milk yield'!K5:L5)</f>
        <v>1</v>
      </c>
      <c r="L11" s="48">
        <f>AVERAGE('milk yield'!G5)</f>
        <v>2</v>
      </c>
      <c r="M11" s="48">
        <f>AVERAGE('milk yield'!I5:J5)</f>
        <v>2</v>
      </c>
      <c r="N11" s="48">
        <f>AVERAGE('milk yield'!H5)</f>
        <v>1</v>
      </c>
      <c r="O11" s="48">
        <f>AVERAGE('milk yield'!M5)</f>
        <v>1</v>
      </c>
      <c r="P11" s="45">
        <f>AVERAGE(J11:O11)</f>
        <v>1.5</v>
      </c>
      <c r="Q11" s="27">
        <f>AVERAGE('milk yield'!F6)</f>
        <v>4</v>
      </c>
      <c r="R11" s="28">
        <f>AVERAGE('milk yield'!K6:L6)</f>
        <v>2.5</v>
      </c>
      <c r="S11" s="28">
        <f>AVERAGE('milk yield'!G6)</f>
        <v>2</v>
      </c>
      <c r="T11" s="28">
        <f>AVERAGE('milk yield'!I6:J6)</f>
        <v>3</v>
      </c>
      <c r="U11" s="28">
        <f>AVERAGE('milk yield'!H6)</f>
        <v>1</v>
      </c>
      <c r="V11" s="28">
        <f>AVERAGE('milk yield'!M6)</f>
        <v>3</v>
      </c>
      <c r="W11" s="45">
        <f>AVERAGE(Q11:V11)</f>
        <v>2.5833333333333335</v>
      </c>
    </row>
    <row r="12" spans="1:23" ht="15" thickTop="1" x14ac:dyDescent="0.35">
      <c r="A12" s="29" t="s">
        <v>25</v>
      </c>
      <c r="B12" s="43" t="s">
        <v>111</v>
      </c>
      <c r="C12" s="17">
        <f>AVERAGE('Live weight'!F4)</f>
        <v>4</v>
      </c>
      <c r="D12" s="18">
        <f>AVERAGE('Live weight'!K4:L4)</f>
        <v>4</v>
      </c>
      <c r="E12" s="18">
        <f>AVERAGE('Live weight'!G4)</f>
        <v>4</v>
      </c>
      <c r="F12" s="18">
        <f>AVERAGE('Live weight'!I4:J4)</f>
        <v>4</v>
      </c>
      <c r="G12" s="18">
        <f>AVERAGE('Live weight'!H4)</f>
        <v>4</v>
      </c>
      <c r="H12" s="18">
        <f>AVERAGE('Live weight'!M4)</f>
        <v>2</v>
      </c>
      <c r="I12" s="41">
        <f>AVERAGE(C12:H16)</f>
        <v>3.6666666666666665</v>
      </c>
      <c r="J12" s="15">
        <f>AVERAGE('Live weight'!F9:F9)</f>
        <v>3</v>
      </c>
      <c r="K12" s="15">
        <f>AVERAGE('Live weight'!K9:L9)</f>
        <v>3.5</v>
      </c>
      <c r="L12" s="17">
        <f>AVERAGE('Live weight'!G9:G9)</f>
        <v>4</v>
      </c>
      <c r="M12" s="17">
        <f>AVERAGE('Live weight'!I9:J9)</f>
        <v>4</v>
      </c>
      <c r="N12" s="15">
        <f>AVERAGE('Live weight'!H9:H9)</f>
        <v>4</v>
      </c>
      <c r="O12" s="15">
        <f>AVERAGE('Live weight'!M9:M9)</f>
        <v>4</v>
      </c>
      <c r="P12" s="41">
        <f>AVERAGE(J12:O16)</f>
        <v>3.75</v>
      </c>
      <c r="Q12" s="49">
        <f>AVERAGE('Live weight'!F14)</f>
        <v>3</v>
      </c>
      <c r="R12" s="50">
        <f>AVERAGE('Live weight'!K14:L14)</f>
        <v>3.5</v>
      </c>
      <c r="S12" s="50">
        <f>AVERAGE('Live weight'!G14)</f>
        <v>4</v>
      </c>
      <c r="T12" s="50">
        <f>AVERAGE('Live weight'!I14:J14)</f>
        <v>4</v>
      </c>
      <c r="U12" s="50">
        <f>AVERAGE('Live weight'!H14)</f>
        <v>4</v>
      </c>
      <c r="V12" s="50">
        <f>AVERAGE('Live weight'!M14)</f>
        <v>4</v>
      </c>
      <c r="W12" s="41">
        <f>AVERAGE(Q12:V16)</f>
        <v>3.75</v>
      </c>
    </row>
    <row r="13" spans="1:23" x14ac:dyDescent="0.35">
      <c r="B13" s="30" t="s">
        <v>10</v>
      </c>
      <c r="C13" s="17">
        <f>AVERAGE('Live weight'!F5)</f>
        <v>4</v>
      </c>
      <c r="D13" s="18">
        <f>AVERAGE('Live weight'!K5:L5)</f>
        <v>4</v>
      </c>
      <c r="E13" s="18">
        <f>AVERAGE('Live weight'!G5)</f>
        <v>4</v>
      </c>
      <c r="F13" s="18">
        <f>AVERAGE('Live weight'!I5:J5)</f>
        <v>4</v>
      </c>
      <c r="G13" s="18">
        <f>AVERAGE('Live weight'!H5)</f>
        <v>4</v>
      </c>
      <c r="H13" s="18">
        <f>AVERAGE('Live weight'!M5)</f>
        <v>2</v>
      </c>
      <c r="I13" s="19"/>
      <c r="J13" s="15">
        <f>AVERAGE('Live weight'!F10:F10)</f>
        <v>3</v>
      </c>
      <c r="K13" s="15">
        <f>AVERAGE('Live weight'!K10:L10)</f>
        <v>3.5</v>
      </c>
      <c r="L13" s="15">
        <f>AVERAGE('Live weight'!G10:G10)</f>
        <v>4</v>
      </c>
      <c r="M13" s="15">
        <f>AVERAGE('Live weight'!I10:J10)</f>
        <v>4</v>
      </c>
      <c r="N13" s="15">
        <f>AVERAGE('Live weight'!H10:H10)</f>
        <v>4</v>
      </c>
      <c r="O13" s="15">
        <f>AVERAGE('Live weight'!M10:M10)</f>
        <v>4</v>
      </c>
      <c r="P13" s="19"/>
      <c r="Q13" s="17">
        <f>AVERAGE('Live weight'!F15)</f>
        <v>3</v>
      </c>
      <c r="R13" s="66">
        <f>AVERAGE('Live weight'!K15:L15)</f>
        <v>3.5</v>
      </c>
      <c r="S13" s="66">
        <f>AVERAGE('Live weight'!G15)</f>
        <v>4</v>
      </c>
      <c r="T13" s="66">
        <f>AVERAGE('Live weight'!I15:J15)</f>
        <v>4</v>
      </c>
      <c r="U13" s="66">
        <f>AVERAGE('Live weight'!H15)</f>
        <v>4</v>
      </c>
      <c r="V13" s="66">
        <f>AVERAGE('Live weight'!M15)</f>
        <v>4</v>
      </c>
      <c r="W13" s="19"/>
    </row>
    <row r="14" spans="1:23" x14ac:dyDescent="0.35">
      <c r="B14" s="30" t="s">
        <v>11</v>
      </c>
      <c r="C14" s="17">
        <f>AVERAGE('Live weight'!F6)</f>
        <v>4</v>
      </c>
      <c r="D14" s="18">
        <f>AVERAGE('Live weight'!K6:L6)</f>
        <v>4</v>
      </c>
      <c r="E14" s="18">
        <f>AVERAGE('Live weight'!G6)</f>
        <v>4</v>
      </c>
      <c r="F14" s="18">
        <f>AVERAGE('Live weight'!I6:J6)</f>
        <v>4</v>
      </c>
      <c r="G14" s="18">
        <f>AVERAGE('Live weight'!H6)</f>
        <v>4</v>
      </c>
      <c r="H14" s="18">
        <f>AVERAGE('Live weight'!M6)</f>
        <v>2</v>
      </c>
      <c r="I14" s="19"/>
      <c r="J14" s="15">
        <f>AVERAGE('Live weight'!F11:F11)</f>
        <v>3</v>
      </c>
      <c r="K14" s="15">
        <f>AVERAGE('Live weight'!K11:L11)</f>
        <v>3.5</v>
      </c>
      <c r="L14" s="15">
        <f>AVERAGE('Live weight'!G11:G11)</f>
        <v>4</v>
      </c>
      <c r="M14" s="15">
        <f>AVERAGE('Live weight'!I11:J11)</f>
        <v>4</v>
      </c>
      <c r="N14" s="15">
        <f>AVERAGE('Live weight'!H11:H11)</f>
        <v>4</v>
      </c>
      <c r="O14" s="15">
        <f>AVERAGE('Live weight'!M11:M11)</f>
        <v>4</v>
      </c>
      <c r="P14" s="19"/>
      <c r="Q14" s="17">
        <f>AVERAGE('Live weight'!F16)</f>
        <v>3</v>
      </c>
      <c r="R14" s="66">
        <f>AVERAGE('Live weight'!K16:L16)</f>
        <v>3.5</v>
      </c>
      <c r="S14" s="66">
        <f>AVERAGE('Live weight'!G16)</f>
        <v>4</v>
      </c>
      <c r="T14" s="66">
        <f>AVERAGE('Live weight'!I16:J16)</f>
        <v>4</v>
      </c>
      <c r="U14" s="66">
        <f>AVERAGE('Live weight'!H16)</f>
        <v>4</v>
      </c>
      <c r="V14" s="66">
        <f>AVERAGE('Live weight'!M16)</f>
        <v>4</v>
      </c>
      <c r="W14" s="19"/>
    </row>
    <row r="15" spans="1:23" x14ac:dyDescent="0.35">
      <c r="B15" s="30" t="s">
        <v>55</v>
      </c>
      <c r="C15" s="17">
        <f>AVERAGE('Live weight'!F7)</f>
        <v>4</v>
      </c>
      <c r="D15" s="18">
        <f>AVERAGE('Live weight'!K7:L7)</f>
        <v>4</v>
      </c>
      <c r="E15" s="18">
        <f>AVERAGE('Live weight'!G7)</f>
        <v>4</v>
      </c>
      <c r="F15" s="18">
        <f>AVERAGE('Live weight'!I7:J7)</f>
        <v>4</v>
      </c>
      <c r="G15" s="18">
        <f>AVERAGE('Live weight'!H7)</f>
        <v>4</v>
      </c>
      <c r="H15" s="18">
        <f>AVERAGE('Live weight'!M7)</f>
        <v>2</v>
      </c>
      <c r="I15" s="19"/>
      <c r="J15" s="15">
        <f>AVERAGE('Live weight'!F12:F12)</f>
        <v>3</v>
      </c>
      <c r="K15" s="15">
        <f>AVERAGE('Live weight'!K12:L12)</f>
        <v>3.5</v>
      </c>
      <c r="L15" s="15">
        <f>AVERAGE('Live weight'!G12:G12)</f>
        <v>4</v>
      </c>
      <c r="M15" s="15">
        <f>AVERAGE('Live weight'!I12:J12)</f>
        <v>4</v>
      </c>
      <c r="N15" s="15">
        <f>AVERAGE('Live weight'!H12:H12)</f>
        <v>4</v>
      </c>
      <c r="O15" s="15">
        <f>AVERAGE('Live weight'!M12:M12)</f>
        <v>4</v>
      </c>
      <c r="P15" s="19"/>
      <c r="Q15" s="17">
        <f>AVERAGE('Live weight'!F17)</f>
        <v>3</v>
      </c>
      <c r="R15" s="66">
        <f>AVERAGE('Live weight'!K17:L17)</f>
        <v>3.5</v>
      </c>
      <c r="S15" s="66">
        <f>AVERAGE('Live weight'!G17)</f>
        <v>4</v>
      </c>
      <c r="T15" s="66">
        <f>AVERAGE('Live weight'!I17:J17)</f>
        <v>4</v>
      </c>
      <c r="U15" s="66">
        <f>AVERAGE('Live weight'!H17)</f>
        <v>4</v>
      </c>
      <c r="V15" s="66">
        <f>AVERAGE('Live weight'!M17)</f>
        <v>4</v>
      </c>
      <c r="W15" s="19"/>
    </row>
    <row r="16" spans="1:23" ht="15" thickBot="1" x14ac:dyDescent="0.4">
      <c r="B16" s="30" t="s">
        <v>54</v>
      </c>
      <c r="C16" s="17">
        <f>AVERAGE('Live weight'!F8)</f>
        <v>4</v>
      </c>
      <c r="D16" s="18">
        <f>AVERAGE('Live weight'!K8:L8)</f>
        <v>4</v>
      </c>
      <c r="E16" s="18">
        <f>AVERAGE('Live weight'!G8)</f>
        <v>4</v>
      </c>
      <c r="F16" s="18">
        <f>AVERAGE('Live weight'!I8:J8)</f>
        <v>4</v>
      </c>
      <c r="G16" s="18">
        <f>AVERAGE('Live weight'!H8)</f>
        <v>4</v>
      </c>
      <c r="H16" s="18">
        <f>AVERAGE('Live weight'!M8)</f>
        <v>2</v>
      </c>
      <c r="I16" s="19"/>
      <c r="J16" s="15">
        <f>'Live weight'!F13</f>
        <v>3</v>
      </c>
      <c r="K16" s="15">
        <f>AVERAGE('Live weight'!K13:L13)</f>
        <v>3.5</v>
      </c>
      <c r="L16" s="15">
        <f>'Live weight'!G13</f>
        <v>4</v>
      </c>
      <c r="M16" s="15">
        <f>AVERAGE('Live weight'!I13:J13)</f>
        <v>4</v>
      </c>
      <c r="N16" s="15">
        <f>'Live weight'!H13</f>
        <v>4</v>
      </c>
      <c r="O16" s="15">
        <f>'Live weight'!M13</f>
        <v>4</v>
      </c>
      <c r="P16" s="19"/>
      <c r="Q16" s="69">
        <f>AVERAGE('Live weight'!F18)</f>
        <v>3</v>
      </c>
      <c r="R16" s="70">
        <f>AVERAGE('Live weight'!K18:L18)</f>
        <v>3.5</v>
      </c>
      <c r="S16" s="70">
        <f>AVERAGE('Live weight'!G18)</f>
        <v>4</v>
      </c>
      <c r="T16" s="70">
        <f>AVERAGE('Live weight'!I18:J18)</f>
        <v>4</v>
      </c>
      <c r="U16" s="70">
        <f>AVERAGE('Live weight'!H18)</f>
        <v>4</v>
      </c>
      <c r="V16" s="70">
        <f>AVERAGE('Live weight'!M18)</f>
        <v>4</v>
      </c>
      <c r="W16" s="19"/>
    </row>
    <row r="17" spans="1:23" s="38" customFormat="1" ht="15" thickTop="1" x14ac:dyDescent="0.35">
      <c r="A17" s="36" t="s">
        <v>0</v>
      </c>
      <c r="B17" s="43" t="s">
        <v>111</v>
      </c>
      <c r="C17" s="39">
        <f>AVERAGE('Weight gain'!F4)</f>
        <v>1</v>
      </c>
      <c r="D17" s="40">
        <f>AVERAGE('Weight gain'!K4:L4)</f>
        <v>3.5</v>
      </c>
      <c r="E17" s="40">
        <f>AVERAGE('Weight gain'!G4)</f>
        <v>4</v>
      </c>
      <c r="F17" s="40">
        <f>AVERAGE('Weight gain'!I4:J4)</f>
        <v>3</v>
      </c>
      <c r="G17" s="40">
        <f>AVERAGE('Weight gain'!H4)</f>
        <v>4</v>
      </c>
      <c r="H17" s="40">
        <f>AVERAGE('Weight gain'!M4)</f>
        <v>3</v>
      </c>
      <c r="I17" s="41">
        <f>AVERAGE(C17:H21)</f>
        <v>2.7666666666666666</v>
      </c>
      <c r="J17" s="63">
        <f>AVERAGE('Weight gain'!F9)</f>
        <v>4</v>
      </c>
      <c r="K17" s="37">
        <f>AVERAGE('Weight gain'!K9:L9)</f>
        <v>1</v>
      </c>
      <c r="L17" s="63">
        <f>AVERAGE('Weight gain'!G9)</f>
        <v>4</v>
      </c>
      <c r="M17" s="63">
        <f>AVERAGE('Weight gain'!I9:J9)</f>
        <v>2.5</v>
      </c>
      <c r="N17" s="63">
        <f>AVERAGE('Weight gain'!H9)</f>
        <v>4</v>
      </c>
      <c r="O17" s="37">
        <f>AVERAGE('Weight gain'!M9)</f>
        <v>1</v>
      </c>
      <c r="P17" s="41">
        <f>AVERAGE(J17:O21)</f>
        <v>2.9666666666666668</v>
      </c>
      <c r="Q17" s="37">
        <f>AVERAGE('Weight gain'!F14)</f>
        <v>4</v>
      </c>
      <c r="R17" s="38">
        <f>AVERAGE('Weight gain'!K14:L14)</f>
        <v>3</v>
      </c>
      <c r="S17" s="38">
        <f>AVERAGE('Weight gain'!G14)</f>
        <v>4</v>
      </c>
      <c r="T17" s="38">
        <f>AVERAGE('Weight gain'!I14:J14)</f>
        <v>2.5</v>
      </c>
      <c r="U17" s="38">
        <f>AVERAGE('Weight gain'!H14)</f>
        <v>3</v>
      </c>
      <c r="V17" s="38">
        <f>AVERAGE('Weight gain'!M14)</f>
        <v>4</v>
      </c>
      <c r="W17" s="41">
        <f>AVERAGE(Q17:V21)</f>
        <v>3.0166666666666666</v>
      </c>
    </row>
    <row r="18" spans="1:23" x14ac:dyDescent="0.35">
      <c r="B18" s="30" t="s">
        <v>10</v>
      </c>
      <c r="C18" s="17">
        <f>AVERAGE('Weight gain'!F5)</f>
        <v>4</v>
      </c>
      <c r="D18" s="18">
        <f>AVERAGE('Weight gain'!K5:L5)</f>
        <v>1</v>
      </c>
      <c r="E18" s="18">
        <f>AVERAGE('Weight gain'!G5)</f>
        <v>4</v>
      </c>
      <c r="F18" s="18">
        <f>AVERAGE('Weight gain'!I5:J5)</f>
        <v>2.5</v>
      </c>
      <c r="G18" s="18">
        <f>AVERAGE('Weight gain'!H5)</f>
        <v>4</v>
      </c>
      <c r="H18" s="18">
        <f>AVERAGE('Weight gain'!M5)</f>
        <v>1</v>
      </c>
      <c r="I18" s="19"/>
      <c r="J18" s="64">
        <f>AVERAGE('Weight gain'!F10)</f>
        <v>1</v>
      </c>
      <c r="K18" s="15">
        <f>AVERAGE('Weight gain'!K10:L10)</f>
        <v>2.5</v>
      </c>
      <c r="L18" s="64">
        <f>AVERAGE('Weight gain'!G10)</f>
        <v>4</v>
      </c>
      <c r="M18" s="64">
        <f>AVERAGE('Weight gain'!I10:J10)</f>
        <v>3</v>
      </c>
      <c r="N18" s="64">
        <f>AVERAGE('Weight gain'!H10)</f>
        <v>4</v>
      </c>
      <c r="O18" s="15">
        <f>AVERAGE('Weight gain'!M10)</f>
        <v>3</v>
      </c>
      <c r="P18" s="19"/>
      <c r="Q18" s="15">
        <f>AVERAGE('Weight gain'!F15)</f>
        <v>4</v>
      </c>
      <c r="R18" s="68">
        <f>AVERAGE('Weight gain'!K15:L15)</f>
        <v>1</v>
      </c>
      <c r="S18" s="68">
        <f>AVERAGE('Weight gain'!G15)</f>
        <v>4</v>
      </c>
      <c r="T18" s="68">
        <f>AVERAGE('Weight gain'!I15:J15)</f>
        <v>2.5</v>
      </c>
      <c r="U18" s="68">
        <f>AVERAGE('Weight gain'!H15)</f>
        <v>4</v>
      </c>
      <c r="V18" s="68">
        <f>AVERAGE('Weight gain'!M15)</f>
        <v>1</v>
      </c>
      <c r="W18" s="19"/>
    </row>
    <row r="19" spans="1:23" x14ac:dyDescent="0.35">
      <c r="B19" s="30" t="s">
        <v>11</v>
      </c>
      <c r="C19" s="17">
        <f>AVERAGE('Weight gain'!F6)</f>
        <v>1</v>
      </c>
      <c r="D19" s="18">
        <f>AVERAGE('Weight gain'!K6:L6)</f>
        <v>2.5</v>
      </c>
      <c r="E19" s="18">
        <f>AVERAGE('Weight gain'!G6)</f>
        <v>4</v>
      </c>
      <c r="F19" s="18">
        <f>AVERAGE('Weight gain'!I6:J6)</f>
        <v>2.5</v>
      </c>
      <c r="G19" s="18">
        <f>AVERAGE('Weight gain'!H6)</f>
        <v>4</v>
      </c>
      <c r="H19" s="18">
        <f>AVERAGE('Weight gain'!M6)</f>
        <v>1</v>
      </c>
      <c r="I19" s="19"/>
      <c r="J19" s="64">
        <f>AVERAGE('Weight gain'!F11)</f>
        <v>4</v>
      </c>
      <c r="K19" s="15">
        <f>AVERAGE('Weight gain'!K11:L11)</f>
        <v>1</v>
      </c>
      <c r="L19" s="64">
        <f>AVERAGE('Weight gain'!G11)</f>
        <v>4</v>
      </c>
      <c r="M19" s="64">
        <f>AVERAGE('Weight gain'!I11:J11)</f>
        <v>2.5</v>
      </c>
      <c r="N19" s="64">
        <f>AVERAGE('Weight gain'!H11)</f>
        <v>4</v>
      </c>
      <c r="O19" s="15">
        <f>AVERAGE('Weight gain'!M11)</f>
        <v>1</v>
      </c>
      <c r="P19" s="19"/>
      <c r="Q19" s="15">
        <f>AVERAGE('Weight gain'!F16)</f>
        <v>4</v>
      </c>
      <c r="R19" s="68">
        <f>AVERAGE('Weight gain'!K16:L16)</f>
        <v>2.5</v>
      </c>
      <c r="S19" s="68">
        <f>AVERAGE('Weight gain'!G16)</f>
        <v>4</v>
      </c>
      <c r="T19" s="68">
        <f>AVERAGE('Weight gain'!I16:J16)</f>
        <v>3</v>
      </c>
      <c r="U19" s="68">
        <f>AVERAGE('Weight gain'!H16)</f>
        <v>4</v>
      </c>
      <c r="V19" s="68">
        <f>AVERAGE('Weight gain'!M16)</f>
        <v>1</v>
      </c>
      <c r="W19" s="19"/>
    </row>
    <row r="20" spans="1:23" x14ac:dyDescent="0.35">
      <c r="B20" s="30" t="s">
        <v>55</v>
      </c>
      <c r="C20" s="17">
        <f>AVERAGE('Weight gain'!F7)</f>
        <v>4</v>
      </c>
      <c r="D20" s="18">
        <f>AVERAGE('Weight gain'!K7:L7)</f>
        <v>1</v>
      </c>
      <c r="E20" s="18">
        <f>AVERAGE('Weight gain'!G7)</f>
        <v>4</v>
      </c>
      <c r="F20" s="18">
        <f>AVERAGE('Weight gain'!I7:J7)</f>
        <v>2.5</v>
      </c>
      <c r="G20" s="18">
        <f>AVERAGE('Weight gain'!H7)</f>
        <v>4</v>
      </c>
      <c r="H20" s="18">
        <f>AVERAGE('Weight gain'!M7)</f>
        <v>1</v>
      </c>
      <c r="I20" s="19"/>
      <c r="J20" s="64">
        <f>AVERAGE('Weight gain'!F12)</f>
        <v>1</v>
      </c>
      <c r="K20" s="15">
        <f>AVERAGE('Weight gain'!K12:L12)</f>
        <v>2.5</v>
      </c>
      <c r="L20" s="64">
        <f>AVERAGE('Weight gain'!G12)</f>
        <v>4</v>
      </c>
      <c r="M20" s="64">
        <f>AVERAGE('Weight gain'!I12:J12)</f>
        <v>3.5</v>
      </c>
      <c r="N20" s="64">
        <f>AVERAGE('Weight gain'!H12)</f>
        <v>4</v>
      </c>
      <c r="O20" s="15">
        <f>AVERAGE('Weight gain'!M12)</f>
        <v>3</v>
      </c>
      <c r="P20" s="19"/>
      <c r="Q20" s="15">
        <f>AVERAGE('Weight gain'!F17)</f>
        <v>4</v>
      </c>
      <c r="R20" s="68">
        <f>AVERAGE('Weight gain'!K17:L17)</f>
        <v>1</v>
      </c>
      <c r="S20" s="68">
        <f>AVERAGE('Weight gain'!G17)</f>
        <v>4</v>
      </c>
      <c r="T20" s="68">
        <f>AVERAGE('Weight gain'!I17:J17)</f>
        <v>2.5</v>
      </c>
      <c r="U20" s="68">
        <f>AVERAGE('Weight gain'!H17)</f>
        <v>4</v>
      </c>
      <c r="V20" s="68">
        <f>AVERAGE('Weight gain'!M17)</f>
        <v>1</v>
      </c>
      <c r="W20" s="19"/>
    </row>
    <row r="21" spans="1:23" ht="15" thickBot="1" x14ac:dyDescent="0.4">
      <c r="B21" s="30" t="s">
        <v>54</v>
      </c>
      <c r="C21" s="17">
        <f>AVERAGE('Weight gain'!F8)</f>
        <v>1</v>
      </c>
      <c r="D21" s="18">
        <f>AVERAGE('Weight gain'!K8:L8)</f>
        <v>1.5</v>
      </c>
      <c r="E21" s="18">
        <f>AVERAGE('Weight gain'!G8)</f>
        <v>4</v>
      </c>
      <c r="F21" s="18">
        <f>AVERAGE('Weight gain'!I8:J8)</f>
        <v>3</v>
      </c>
      <c r="G21" s="18">
        <f>AVERAGE('Weight gain'!H8)</f>
        <v>4</v>
      </c>
      <c r="H21" s="18">
        <f>AVERAGE('Weight gain'!M8)</f>
        <v>3</v>
      </c>
      <c r="I21" s="19"/>
      <c r="J21" s="65">
        <f>AVERAGE('Weight gain'!F13)</f>
        <v>4</v>
      </c>
      <c r="K21" s="15">
        <f>AVERAGE('Weight gain'!K13:L13)</f>
        <v>3</v>
      </c>
      <c r="L21" s="65">
        <f>AVERAGE('Weight gain'!G13)</f>
        <v>4</v>
      </c>
      <c r="M21" s="65">
        <f>AVERAGE('Weight gain'!I13:J13)</f>
        <v>2.5</v>
      </c>
      <c r="N21" s="65">
        <f>AVERAGE('Weight gain'!H13)</f>
        <v>3</v>
      </c>
      <c r="O21" s="23">
        <f>AVERAGE('Weight gain'!M13)</f>
        <v>4</v>
      </c>
      <c r="P21" s="19"/>
      <c r="Q21" s="23">
        <f>AVERAGE('Weight gain'!F18)</f>
        <v>4</v>
      </c>
      <c r="R21" s="7">
        <f>AVERAGE('Weight gain'!K18:L18)</f>
        <v>2.5</v>
      </c>
      <c r="S21" s="7">
        <f>AVERAGE('Weight gain'!G18)</f>
        <v>4</v>
      </c>
      <c r="T21" s="7">
        <f>AVERAGE('Weight gain'!I18:J18)</f>
        <v>3</v>
      </c>
      <c r="U21" s="7">
        <f>AVERAGE('Weight gain'!H18)</f>
        <v>4</v>
      </c>
      <c r="V21" s="7">
        <f>AVERAGE('Weight gain'!M18)</f>
        <v>1</v>
      </c>
      <c r="W21" s="19"/>
    </row>
    <row r="22" spans="1:23" s="28" customFormat="1" ht="15.5" thickTop="1" thickBot="1" x14ac:dyDescent="0.4">
      <c r="A22" s="46" t="s">
        <v>31</v>
      </c>
      <c r="B22" s="43" t="s">
        <v>111</v>
      </c>
      <c r="C22" s="49">
        <f>AVERAGE('% giving birth'!F4)</f>
        <v>4</v>
      </c>
      <c r="D22" s="50">
        <f>AVERAGE('% giving birth'!K4:L4)</f>
        <v>2.5</v>
      </c>
      <c r="E22" s="50">
        <f>AVERAGE('% giving birth'!G4)</f>
        <v>3</v>
      </c>
      <c r="F22" s="50">
        <f>AVERAGE('% giving birth'!I4:J4)</f>
        <v>3.5</v>
      </c>
      <c r="G22" s="50">
        <f>AVERAGE('% giving birth'!H4)</f>
        <v>2</v>
      </c>
      <c r="H22" s="50">
        <f>AVERAGE('% giving birth'!M4)</f>
        <v>3</v>
      </c>
      <c r="I22" s="51">
        <f>AVERAGE(C22:H22)</f>
        <v>3</v>
      </c>
      <c r="J22" s="49">
        <f>AVERAGE('% giving birth'!F5)</f>
        <v>4</v>
      </c>
      <c r="K22" s="50">
        <f>AVERAGE('% giving birth'!K5:L5)</f>
        <v>2.5</v>
      </c>
      <c r="L22" s="50">
        <f>AVERAGE('% giving birth'!G5)</f>
        <v>3</v>
      </c>
      <c r="M22" s="50">
        <f>AVERAGE('% giving birth'!I5:J5)</f>
        <v>3.5</v>
      </c>
      <c r="N22" s="50">
        <f>AVERAGE('% giving birth'!H5)</f>
        <v>2</v>
      </c>
      <c r="O22" s="50">
        <f>AVERAGE('% giving birth'!M5)</f>
        <v>3</v>
      </c>
      <c r="P22" s="51">
        <f>AVERAGE(J22:O22)</f>
        <v>3</v>
      </c>
      <c r="Q22" s="20">
        <f>AVERAGE('% giving birth'!F6)</f>
        <v>4</v>
      </c>
      <c r="R22" s="21">
        <f>AVERAGE('% giving birth'!K6:L6)</f>
        <v>2.5</v>
      </c>
      <c r="S22" s="21">
        <f>AVERAGE('% giving birth'!G6)</f>
        <v>3</v>
      </c>
      <c r="T22" s="21">
        <f>AVERAGE('% giving birth'!I6:J6)</f>
        <v>3.5</v>
      </c>
      <c r="U22" s="21">
        <f>AVERAGE('% giving birth'!H6)</f>
        <v>2</v>
      </c>
      <c r="V22" s="22">
        <f>AVERAGE('% giving birth'!M6)</f>
        <v>3</v>
      </c>
      <c r="W22" s="52">
        <f>AVERAGE(Q22:V22)</f>
        <v>3</v>
      </c>
    </row>
    <row r="23" spans="1:23" s="28" customFormat="1" ht="15.5" thickTop="1" thickBot="1" x14ac:dyDescent="0.4">
      <c r="A23" s="35" t="s">
        <v>40</v>
      </c>
      <c r="B23" s="43" t="s">
        <v>111</v>
      </c>
      <c r="C23" s="27">
        <f>'Milk fat content'!F4</f>
        <v>4</v>
      </c>
      <c r="D23" s="28">
        <f>AVERAGE('Milk fat content'!K4:L4)</f>
        <v>1</v>
      </c>
      <c r="E23" s="28">
        <f>'Milk fat content'!G4</f>
        <v>4</v>
      </c>
      <c r="F23" s="28">
        <f>AVERAGE('Milk fat content'!I4:J4)</f>
        <v>3</v>
      </c>
      <c r="G23" s="28">
        <f>'Milk fat content'!H4</f>
        <v>4</v>
      </c>
      <c r="H23" s="28">
        <f>'Milk fat content'!M4</f>
        <v>1</v>
      </c>
      <c r="I23" s="45">
        <f>AVERAGE(C23:H23)</f>
        <v>2.8333333333333335</v>
      </c>
      <c r="J23" s="27">
        <f>'Milk fat content'!F5</f>
        <v>4</v>
      </c>
      <c r="K23" s="28">
        <f>AVERAGE('Milk fat content'!K5:L5)</f>
        <v>1</v>
      </c>
      <c r="L23" s="28">
        <f>'Milk fat content'!G5</f>
        <v>4</v>
      </c>
      <c r="M23" s="28">
        <f>AVERAGE('Milk fat content'!I5:J5)</f>
        <v>3</v>
      </c>
      <c r="N23" s="28">
        <f>'Milk fat content'!H5</f>
        <v>4</v>
      </c>
      <c r="O23" s="28">
        <f>'Milk fat content'!M5</f>
        <v>1</v>
      </c>
      <c r="P23" s="45">
        <f>AVERAGE(J23:O23)</f>
        <v>2.8333333333333335</v>
      </c>
      <c r="Q23" s="27">
        <f>'Milk fat content'!F6</f>
        <v>4</v>
      </c>
      <c r="R23" s="28">
        <f>AVERAGE('Milk fat content'!K6:L6)</f>
        <v>1</v>
      </c>
      <c r="S23" s="28">
        <f>'Milk fat content'!G6</f>
        <v>4</v>
      </c>
      <c r="T23" s="28">
        <f>AVERAGE('Milk fat content'!I6:J6)</f>
        <v>3</v>
      </c>
      <c r="U23" s="28">
        <f>'Milk fat content'!H6</f>
        <v>4</v>
      </c>
      <c r="V23" s="28">
        <f>'Milk fat content'!M6</f>
        <v>1</v>
      </c>
      <c r="W23" s="45">
        <f>AVERAGE(Q23:V23)</f>
        <v>2.8333333333333335</v>
      </c>
    </row>
    <row r="24" spans="1:23" ht="15" thickTop="1" x14ac:dyDescent="0.35">
      <c r="A24" s="36" t="s">
        <v>41</v>
      </c>
      <c r="B24" s="43" t="s">
        <v>111</v>
      </c>
      <c r="C24" s="15">
        <f>AVERAGE('Feed digestibility'!F4)</f>
        <v>1</v>
      </c>
      <c r="D24">
        <f>AVERAGE('Feed digestibility'!K4:L4)</f>
        <v>2.5</v>
      </c>
      <c r="E24">
        <f>AVERAGE('Feed digestibility'!G4:G4)</f>
        <v>4</v>
      </c>
      <c r="F24">
        <f>AVERAGE('Feed digestibility'!I4:J4)</f>
        <v>4</v>
      </c>
      <c r="G24">
        <f>AVERAGE('Feed digestibility'!H4)</f>
        <v>3</v>
      </c>
      <c r="H24">
        <f>AVERAGE('Feed digestibility'!M4:M4)</f>
        <v>2</v>
      </c>
      <c r="I24" s="41">
        <f>AVERAGE(C24:H28)</f>
        <v>2.85</v>
      </c>
      <c r="J24" s="15">
        <f>AVERAGE('Feed digestibility'!F9)</f>
        <v>1</v>
      </c>
      <c r="K24">
        <f>AVERAGE('Feed digestibility'!K9:L9)</f>
        <v>2.5</v>
      </c>
      <c r="L24">
        <f>AVERAGE('Feed digestibility'!G9)</f>
        <v>4</v>
      </c>
      <c r="M24">
        <f>AVERAGE('Feed digestibility'!I9:J9)</f>
        <v>3</v>
      </c>
      <c r="N24">
        <f>AVERAGE('Feed digestibility'!H9)</f>
        <v>4</v>
      </c>
      <c r="O24">
        <f>AVERAGE('Feed digestibility'!M9)</f>
        <v>2</v>
      </c>
      <c r="P24" s="41">
        <f>AVERAGE(J24:O28)</f>
        <v>2.85</v>
      </c>
      <c r="Q24" s="15">
        <f>AVERAGE('Feed digestibility'!F14)</f>
        <v>4</v>
      </c>
      <c r="R24">
        <f>AVERAGE('Feed digestibility'!K14:L14)</f>
        <v>2</v>
      </c>
      <c r="S24">
        <f>AVERAGE('Feed digestibility'!G14)</f>
        <v>4</v>
      </c>
      <c r="T24">
        <f>AVERAGE('Feed digestibility'!I14:J14)</f>
        <v>3</v>
      </c>
      <c r="U24">
        <f>AVERAGE('Feed digestibility'!H14)</f>
        <v>4</v>
      </c>
      <c r="V24">
        <f>AVERAGE('Feed digestibility'!M14)</f>
        <v>1</v>
      </c>
      <c r="W24" s="41">
        <f>AVERAGE(Q24:V28)</f>
        <v>2.9</v>
      </c>
    </row>
    <row r="25" spans="1:23" x14ac:dyDescent="0.35">
      <c r="B25" s="30" t="s">
        <v>10</v>
      </c>
      <c r="C25" s="15">
        <f>AVERAGE('Feed digestibility'!F5)</f>
        <v>1</v>
      </c>
      <c r="D25">
        <f>AVERAGE('Feed digestibility'!K5:L5)</f>
        <v>2.5</v>
      </c>
      <c r="E25">
        <f>AVERAGE('Feed digestibility'!G5)</f>
        <v>4</v>
      </c>
      <c r="F25">
        <f>AVERAGE('Feed digestibility'!I5:J5)</f>
        <v>3</v>
      </c>
      <c r="G25">
        <f>AVERAGE('Feed digestibility'!H5)</f>
        <v>4</v>
      </c>
      <c r="H25">
        <f>AVERAGE('Feed digestibility'!M5)</f>
        <v>2</v>
      </c>
      <c r="I25" s="19"/>
      <c r="J25" s="15">
        <f>AVERAGE('Feed digestibility'!F10)</f>
        <v>4</v>
      </c>
      <c r="K25">
        <f>AVERAGE('Feed digestibility'!K10:L10)</f>
        <v>2</v>
      </c>
      <c r="L25">
        <f>AVERAGE('Feed digestibility'!G10)</f>
        <v>4</v>
      </c>
      <c r="M25">
        <f>AVERAGE('Feed digestibility'!I10:J10)</f>
        <v>3</v>
      </c>
      <c r="N25">
        <f>AVERAGE('Feed digestibility'!H10)</f>
        <v>4</v>
      </c>
      <c r="O25">
        <f>AVERAGE('Feed digestibility'!M10)</f>
        <v>1</v>
      </c>
      <c r="P25" s="19"/>
      <c r="Q25" s="15">
        <f>AVERAGE('Feed digestibility'!F15)</f>
        <v>4</v>
      </c>
      <c r="R25">
        <f>AVERAGE('Feed digestibility'!K15:L15)</f>
        <v>2</v>
      </c>
      <c r="S25">
        <f>AVERAGE('Feed digestibility'!G15)</f>
        <v>3</v>
      </c>
      <c r="T25">
        <f>AVERAGE('Feed digestibility'!I15:J15)</f>
        <v>4</v>
      </c>
      <c r="U25">
        <f>AVERAGE('Feed digestibility'!H15)</f>
        <v>4</v>
      </c>
      <c r="V25">
        <f>AVERAGE('Feed digestibility'!M15)</f>
        <v>1</v>
      </c>
      <c r="W25" s="19"/>
    </row>
    <row r="26" spans="1:23" x14ac:dyDescent="0.35">
      <c r="B26" s="30" t="s">
        <v>11</v>
      </c>
      <c r="C26" s="15">
        <f>AVERAGE('Feed digestibility'!F6)</f>
        <v>4</v>
      </c>
      <c r="D26">
        <f>AVERAGE('Feed digestibility'!K6:L6)</f>
        <v>2</v>
      </c>
      <c r="E26">
        <f>AVERAGE('Feed digestibility'!G6)</f>
        <v>4</v>
      </c>
      <c r="F26">
        <f>AVERAGE('Feed digestibility'!I6:J6)</f>
        <v>3</v>
      </c>
      <c r="G26">
        <f>AVERAGE('Feed digestibility'!H6)</f>
        <v>4</v>
      </c>
      <c r="H26">
        <f>AVERAGE('Feed digestibility'!M6)</f>
        <v>1</v>
      </c>
      <c r="I26" s="19"/>
      <c r="J26" s="15">
        <f>AVERAGE('Feed digestibility'!F11)</f>
        <v>4</v>
      </c>
      <c r="K26">
        <f>AVERAGE('Feed digestibility'!K11:L11)</f>
        <v>2</v>
      </c>
      <c r="L26">
        <f>AVERAGE('Feed digestibility'!G11)</f>
        <v>3</v>
      </c>
      <c r="M26">
        <f>AVERAGE('Feed digestibility'!I11:J11)</f>
        <v>4</v>
      </c>
      <c r="N26">
        <f>AVERAGE('Feed digestibility'!H11)</f>
        <v>4</v>
      </c>
      <c r="O26">
        <f>AVERAGE('Feed digestibility'!M11)</f>
        <v>1</v>
      </c>
      <c r="P26" s="19"/>
      <c r="Q26" s="15">
        <f>AVERAGE('Feed digestibility'!F16)</f>
        <v>1</v>
      </c>
      <c r="R26">
        <f>AVERAGE('Feed digestibility'!K16:L16)</f>
        <v>2.5</v>
      </c>
      <c r="S26">
        <f>AVERAGE('Feed digestibility'!G16)</f>
        <v>4</v>
      </c>
      <c r="T26">
        <f>AVERAGE('Feed digestibility'!I16:J16)</f>
        <v>4</v>
      </c>
      <c r="U26">
        <f>AVERAGE('Feed digestibility'!H16)</f>
        <v>3</v>
      </c>
      <c r="V26">
        <f>AVERAGE('Feed digestibility'!M16)</f>
        <v>2</v>
      </c>
      <c r="W26" s="19"/>
    </row>
    <row r="27" spans="1:23" x14ac:dyDescent="0.35">
      <c r="B27" s="30" t="s">
        <v>55</v>
      </c>
      <c r="C27" s="15">
        <f>AVERAGE('Feed digestibility'!F7)</f>
        <v>4</v>
      </c>
      <c r="D27">
        <f>AVERAGE('Feed digestibility'!K7:L7)</f>
        <v>2</v>
      </c>
      <c r="E27">
        <f>AVERAGE('Feed digestibility'!G7)</f>
        <v>3</v>
      </c>
      <c r="F27">
        <f>AVERAGE('Feed digestibility'!I7:J7)</f>
        <v>4</v>
      </c>
      <c r="G27">
        <f>AVERAGE('Feed digestibility'!H7)</f>
        <v>4</v>
      </c>
      <c r="H27">
        <f>AVERAGE('Feed digestibility'!M7)</f>
        <v>1</v>
      </c>
      <c r="I27" s="19"/>
      <c r="J27" s="15">
        <f>AVERAGE('Feed digestibility'!F12)</f>
        <v>1</v>
      </c>
      <c r="K27">
        <f>AVERAGE('Feed digestibility'!K12:L12)</f>
        <v>2.5</v>
      </c>
      <c r="L27">
        <f>AVERAGE('Feed digestibility'!G12)</f>
        <v>4</v>
      </c>
      <c r="M27">
        <f>AVERAGE('Feed digestibility'!I12:J12)</f>
        <v>4</v>
      </c>
      <c r="N27">
        <f>AVERAGE('Feed digestibility'!H12)</f>
        <v>3</v>
      </c>
      <c r="O27">
        <f>AVERAGE('Feed digestibility'!M12)</f>
        <v>2</v>
      </c>
      <c r="P27" s="19"/>
      <c r="Q27" s="15">
        <f>AVERAGE('Feed digestibility'!F17)</f>
        <v>1</v>
      </c>
      <c r="R27">
        <f>AVERAGE('Feed digestibility'!K17:L17)</f>
        <v>2.5</v>
      </c>
      <c r="S27">
        <f>AVERAGE('Feed digestibility'!G17)</f>
        <v>4</v>
      </c>
      <c r="T27">
        <f>AVERAGE('Feed digestibility'!I17:J17)</f>
        <v>3</v>
      </c>
      <c r="U27">
        <f>AVERAGE('Feed digestibility'!H17)</f>
        <v>4</v>
      </c>
      <c r="V27">
        <f>AVERAGE('Feed digestibility'!M17)</f>
        <v>2</v>
      </c>
      <c r="W27" s="19"/>
    </row>
    <row r="28" spans="1:23" ht="15" thickBot="1" x14ac:dyDescent="0.4">
      <c r="B28" s="30" t="s">
        <v>54</v>
      </c>
      <c r="C28" s="15">
        <f>AVERAGE('Feed digestibility'!F8)</f>
        <v>1</v>
      </c>
      <c r="D28">
        <f>AVERAGE('Feed digestibility'!K8:L8)</f>
        <v>2.5</v>
      </c>
      <c r="E28">
        <f>AVERAGE('Feed digestibility'!G8)</f>
        <v>4</v>
      </c>
      <c r="F28">
        <f>AVERAGE('Feed digestibility'!I8:J8)</f>
        <v>4</v>
      </c>
      <c r="G28">
        <f>AVERAGE('Feed digestibility'!H8)</f>
        <v>3</v>
      </c>
      <c r="H28">
        <f>AVERAGE('Feed digestibility'!M8)</f>
        <v>2</v>
      </c>
      <c r="I28" s="19"/>
      <c r="J28" s="15">
        <f>AVERAGE('Feed digestibility'!F13)</f>
        <v>1</v>
      </c>
      <c r="K28">
        <f>AVERAGE('Feed digestibility'!K13:L13)</f>
        <v>2.5</v>
      </c>
      <c r="L28">
        <f>AVERAGE('Feed digestibility'!G13)</f>
        <v>4</v>
      </c>
      <c r="M28">
        <f>AVERAGE('Feed digestibility'!I13:J13)</f>
        <v>3</v>
      </c>
      <c r="N28">
        <f>AVERAGE('Feed digestibility'!H13)</f>
        <v>4</v>
      </c>
      <c r="O28">
        <f>AVERAGE('Feed digestibility'!M13)</f>
        <v>2</v>
      </c>
      <c r="P28" s="19"/>
      <c r="Q28" s="15">
        <f>AVERAGE('Feed digestibility'!F18)</f>
        <v>4</v>
      </c>
      <c r="R28">
        <f>AVERAGE('Feed digestibility'!K18:L18)</f>
        <v>2</v>
      </c>
      <c r="S28">
        <f>AVERAGE('Feed digestibility'!G18)</f>
        <v>4</v>
      </c>
      <c r="T28">
        <f>AVERAGE('Feed digestibility'!I18:J18)</f>
        <v>3</v>
      </c>
      <c r="U28">
        <f>AVERAGE('Feed digestibility'!H18)</f>
        <v>4</v>
      </c>
      <c r="V28">
        <f>AVERAGE('Feed digestibility'!M18)</f>
        <v>1</v>
      </c>
      <c r="W28" s="19"/>
    </row>
    <row r="29" spans="1:23" s="38" customFormat="1" ht="15" thickTop="1" x14ac:dyDescent="0.35">
      <c r="A29" s="36" t="s">
        <v>42</v>
      </c>
      <c r="B29" s="43" t="s">
        <v>111</v>
      </c>
      <c r="C29" s="39">
        <f>AVERAGE(MMS!F4)</f>
        <v>1</v>
      </c>
      <c r="D29" s="40">
        <f>AVERAGE(MMS!K4:L4)</f>
        <v>3</v>
      </c>
      <c r="E29" s="40">
        <f>AVERAGE(MMS!G4:G4)</f>
        <v>4</v>
      </c>
      <c r="F29" s="40">
        <f>AVERAGE(MMS!I4:J4)</f>
        <v>3</v>
      </c>
      <c r="G29" s="40">
        <f>AVERAGE(MMS!H4:H4)</f>
        <v>2</v>
      </c>
      <c r="H29" s="40">
        <f>AVERAGE(MMS!M4)</f>
        <v>2</v>
      </c>
      <c r="I29" s="41">
        <f>AVERAGE(C29:H33)</f>
        <v>2.6</v>
      </c>
      <c r="J29" s="39">
        <f>AVERAGE(MMS!F9)</f>
        <v>4</v>
      </c>
      <c r="K29" s="40">
        <f>AVERAGE(MMS!K9:L9)</f>
        <v>1</v>
      </c>
      <c r="L29" s="40">
        <f>AVERAGE(MMS!G9)</f>
        <v>4</v>
      </c>
      <c r="M29" s="40">
        <f>AVERAGE(MMS!I9:J9)</f>
        <v>4</v>
      </c>
      <c r="N29" s="40">
        <f>AVERAGE(MMS!H9)</f>
        <v>4</v>
      </c>
      <c r="O29" s="40">
        <f>AVERAGE(MMS!M9)</f>
        <v>1</v>
      </c>
      <c r="P29" s="41">
        <f>AVERAGE(J29:O33)</f>
        <v>2.7</v>
      </c>
      <c r="Q29" s="39">
        <f>AVERAGE(MMS!F14)</f>
        <v>3</v>
      </c>
      <c r="R29" s="40">
        <f>AVERAGE(MMS!K14:L14)</f>
        <v>2</v>
      </c>
      <c r="S29" s="40">
        <f>AVERAGE(MMS!G14)</f>
        <v>4</v>
      </c>
      <c r="T29" s="40">
        <f>AVERAGE(MMS!I14:J14)</f>
        <v>2</v>
      </c>
      <c r="U29" s="40">
        <f>AVERAGE(MMS!H14)</f>
        <v>3</v>
      </c>
      <c r="V29" s="40">
        <f>AVERAGE(MMS!M14)</f>
        <v>1</v>
      </c>
      <c r="W29" s="41">
        <f>AVERAGE(Q29:V33)</f>
        <v>2.7</v>
      </c>
    </row>
    <row r="30" spans="1:23" x14ac:dyDescent="0.35">
      <c r="B30" s="30" t="s">
        <v>10</v>
      </c>
      <c r="C30" s="17">
        <f>AVERAGE(MMS!F5)</f>
        <v>3</v>
      </c>
      <c r="D30" s="18">
        <f>AVERAGE(MMS!K5:L5)</f>
        <v>2</v>
      </c>
      <c r="E30" s="18">
        <f>AVERAGE(MMS!G5)</f>
        <v>4</v>
      </c>
      <c r="F30" s="18">
        <f>AVERAGE(MMS!I5:J5)</f>
        <v>2</v>
      </c>
      <c r="G30" s="18">
        <f>AVERAGE(MMS!H5)</f>
        <v>3</v>
      </c>
      <c r="H30" s="18">
        <f>AVERAGE(MMS!M5)</f>
        <v>1</v>
      </c>
      <c r="I30" s="19"/>
      <c r="J30" s="17">
        <f>AVERAGE(MMS!F10)</f>
        <v>1</v>
      </c>
      <c r="K30" s="66">
        <f>AVERAGE(MMS!K10:L10)</f>
        <v>3</v>
      </c>
      <c r="L30" s="66">
        <f>AVERAGE(MMS!G10)</f>
        <v>4</v>
      </c>
      <c r="M30" s="66">
        <f>AVERAGE(MMS!I10:J10)</f>
        <v>3</v>
      </c>
      <c r="N30" s="66">
        <f>AVERAGE(MMS!H10)</f>
        <v>2</v>
      </c>
      <c r="O30" s="66">
        <f>AVERAGE(MMS!M10)</f>
        <v>2</v>
      </c>
      <c r="P30" s="19"/>
      <c r="Q30" s="17">
        <f>AVERAGE(MMS!F15)</f>
        <v>4</v>
      </c>
      <c r="R30" s="66">
        <f>AVERAGE(MMS!K15:L15)</f>
        <v>1</v>
      </c>
      <c r="S30" s="66">
        <f>AVERAGE(MMS!G15)</f>
        <v>4</v>
      </c>
      <c r="T30" s="66">
        <f>AVERAGE(MMS!I15:J15)</f>
        <v>4</v>
      </c>
      <c r="U30" s="66">
        <f>AVERAGE(MMS!H15)</f>
        <v>4</v>
      </c>
      <c r="V30" s="66">
        <f>AVERAGE(MMS!M15)</f>
        <v>1</v>
      </c>
      <c r="W30" s="19"/>
    </row>
    <row r="31" spans="1:23" x14ac:dyDescent="0.35">
      <c r="B31" s="30" t="s">
        <v>11</v>
      </c>
      <c r="C31" s="17">
        <f>AVERAGE(MMS!F6)</f>
        <v>4</v>
      </c>
      <c r="D31" s="18">
        <f>AVERAGE(MMS!K6:L6)</f>
        <v>1</v>
      </c>
      <c r="E31" s="18">
        <f>AVERAGE(MMS!G6)</f>
        <v>4</v>
      </c>
      <c r="F31" s="18">
        <f>AVERAGE(MMS!I6:J6)</f>
        <v>4</v>
      </c>
      <c r="G31" s="18">
        <f>AVERAGE(MMS!H6)</f>
        <v>4</v>
      </c>
      <c r="H31" s="18">
        <f>AVERAGE(MMS!M6)</f>
        <v>1</v>
      </c>
      <c r="I31" s="19"/>
      <c r="J31" s="17">
        <f>AVERAGE(MMS!F11)</f>
        <v>3</v>
      </c>
      <c r="K31" s="66">
        <f>AVERAGE(MMS!K11:L11)</f>
        <v>2</v>
      </c>
      <c r="L31" s="66">
        <f>AVERAGE(MMS!G11)</f>
        <v>4</v>
      </c>
      <c r="M31" s="66">
        <f>AVERAGE(MMS!I11:J11)</f>
        <v>2</v>
      </c>
      <c r="N31" s="66">
        <f>AVERAGE(MMS!H11)</f>
        <v>3</v>
      </c>
      <c r="O31" s="66">
        <f>AVERAGE(MMS!M11)</f>
        <v>1</v>
      </c>
      <c r="P31" s="19"/>
      <c r="Q31" s="17">
        <f>AVERAGE(MMS!F16)</f>
        <v>1</v>
      </c>
      <c r="R31" s="66">
        <f>AVERAGE(MMS!K16:L16)</f>
        <v>3</v>
      </c>
      <c r="S31" s="66">
        <f>AVERAGE(MMS!G16)</f>
        <v>4</v>
      </c>
      <c r="T31" s="66">
        <f>AVERAGE(MMS!I16:J16)</f>
        <v>3</v>
      </c>
      <c r="U31" s="66">
        <f>AVERAGE(MMS!H16)</f>
        <v>2</v>
      </c>
      <c r="V31" s="66">
        <f>AVERAGE(MMS!M16)</f>
        <v>2</v>
      </c>
      <c r="W31" s="19"/>
    </row>
    <row r="32" spans="1:23" x14ac:dyDescent="0.35">
      <c r="B32" s="30" t="s">
        <v>55</v>
      </c>
      <c r="C32" s="17">
        <f>AVERAGE(MMS!F7)</f>
        <v>1</v>
      </c>
      <c r="D32" s="18">
        <f>AVERAGE(MMS!K7:L7)</f>
        <v>3</v>
      </c>
      <c r="E32" s="18">
        <f>AVERAGE(MMS!G7)</f>
        <v>4</v>
      </c>
      <c r="F32" s="18">
        <f>AVERAGE(MMS!I7:J7)</f>
        <v>3</v>
      </c>
      <c r="G32" s="18">
        <f>AVERAGE(MMS!H7)</f>
        <v>2</v>
      </c>
      <c r="H32" s="18">
        <f>AVERAGE(MMS!M7)</f>
        <v>2</v>
      </c>
      <c r="I32" s="19"/>
      <c r="J32" s="17">
        <f>AVERAGE(MMS!F12)</f>
        <v>4</v>
      </c>
      <c r="K32" s="66">
        <f>AVERAGE(MMS!K12:L12)</f>
        <v>1</v>
      </c>
      <c r="L32" s="66">
        <f>AVERAGE(MMS!G12)</f>
        <v>4</v>
      </c>
      <c r="M32" s="66">
        <f>AVERAGE(MMS!I12:J12)</f>
        <v>4</v>
      </c>
      <c r="N32" s="66">
        <f>AVERAGE(MMS!H12)</f>
        <v>4</v>
      </c>
      <c r="O32" s="66">
        <f>AVERAGE(MMS!M12)</f>
        <v>1</v>
      </c>
      <c r="P32" s="19"/>
      <c r="Q32" s="17">
        <f>AVERAGE(MMS!F17)</f>
        <v>3</v>
      </c>
      <c r="R32" s="66">
        <f>AVERAGE(MMS!K17:L17)</f>
        <v>2</v>
      </c>
      <c r="S32" s="66">
        <f>AVERAGE(MMS!G17)</f>
        <v>4</v>
      </c>
      <c r="T32" s="66">
        <f>AVERAGE(MMS!I17:J17)</f>
        <v>2</v>
      </c>
      <c r="U32" s="66">
        <f>AVERAGE(MMS!H17)</f>
        <v>3</v>
      </c>
      <c r="V32" s="66">
        <f>AVERAGE(MMS!M17)</f>
        <v>1</v>
      </c>
      <c r="W32" s="19"/>
    </row>
    <row r="33" spans="1:23" ht="15" thickBot="1" x14ac:dyDescent="0.4">
      <c r="B33" s="30" t="s">
        <v>54</v>
      </c>
      <c r="C33" s="17">
        <f>AVERAGE(MMS!F8)</f>
        <v>3</v>
      </c>
      <c r="D33" s="18">
        <f>AVERAGE(MMS!K8:L8)</f>
        <v>2</v>
      </c>
      <c r="E33" s="18">
        <f>AVERAGE(MMS!G8)</f>
        <v>4</v>
      </c>
      <c r="F33" s="18">
        <f>AVERAGE(MMS!I8:J8)</f>
        <v>2</v>
      </c>
      <c r="G33" s="18">
        <f>AVERAGE(MMS!H8)</f>
        <v>3</v>
      </c>
      <c r="H33" s="18">
        <f>AVERAGE(MMS!M8)</f>
        <v>1</v>
      </c>
      <c r="I33" s="19"/>
      <c r="J33" s="24">
        <f>AVERAGE(MMS!F13)</f>
        <v>1</v>
      </c>
      <c r="K33" s="67">
        <f>AVERAGE(MMS!K13:L13)</f>
        <v>3</v>
      </c>
      <c r="L33" s="67">
        <f>AVERAGE(MMS!G13)</f>
        <v>4</v>
      </c>
      <c r="M33" s="67">
        <f>AVERAGE(MMS!I13:J13)</f>
        <v>3</v>
      </c>
      <c r="N33" s="67">
        <f>AVERAGE(MMS!H13)</f>
        <v>2</v>
      </c>
      <c r="O33" s="67">
        <f>AVERAGE(MMS!M13)</f>
        <v>2</v>
      </c>
      <c r="P33" s="19"/>
      <c r="Q33" s="24">
        <f>AVERAGE(MMS!F18)</f>
        <v>4</v>
      </c>
      <c r="R33" s="67">
        <f>AVERAGE(MMS!K18:L18)</f>
        <v>1</v>
      </c>
      <c r="S33" s="67">
        <f>AVERAGE(MMS!G18)</f>
        <v>4</v>
      </c>
      <c r="T33" s="67">
        <f>AVERAGE(MMS!I18:J18)</f>
        <v>4</v>
      </c>
      <c r="U33" s="67">
        <f>AVERAGE(MMS!H18)</f>
        <v>4</v>
      </c>
      <c r="V33" s="67">
        <f>AVERAGE(MMS!M18)</f>
        <v>1</v>
      </c>
      <c r="W33" s="19"/>
    </row>
    <row r="34" spans="1:23" s="28" customFormat="1" ht="15" thickBot="1" x14ac:dyDescent="0.4">
      <c r="A34" s="35" t="s">
        <v>43</v>
      </c>
      <c r="C34" s="27">
        <f>Work!F4</f>
        <v>4</v>
      </c>
      <c r="D34" s="28">
        <f>AVERAGE(Work!K4:L4)</f>
        <v>2.5</v>
      </c>
      <c r="E34" s="28">
        <f>Work!G4</f>
        <v>4</v>
      </c>
      <c r="F34" s="28">
        <f>AVERAGE(Work!I4:J4)</f>
        <v>3.5</v>
      </c>
      <c r="G34" s="28">
        <f>Work!H4</f>
        <v>3</v>
      </c>
      <c r="H34" s="28">
        <f>Work!M4</f>
        <v>3</v>
      </c>
      <c r="I34" s="45">
        <f>AVERAGE(C34:H34)</f>
        <v>3.3333333333333335</v>
      </c>
      <c r="J34" s="27">
        <f>Work!F5</f>
        <v>4</v>
      </c>
      <c r="K34" s="28">
        <f>AVERAGE(Work!K5:L5)</f>
        <v>2.5</v>
      </c>
      <c r="L34" s="28">
        <f>Work!G5</f>
        <v>4</v>
      </c>
      <c r="M34" s="28">
        <f>AVERAGE(Work!I5:J5)</f>
        <v>3.5</v>
      </c>
      <c r="N34" s="28">
        <f>Work!H5</f>
        <v>3</v>
      </c>
      <c r="O34" s="28">
        <f>Work!M5</f>
        <v>3</v>
      </c>
      <c r="P34" s="45">
        <f>AVERAGE(J34:O34)</f>
        <v>3.3333333333333335</v>
      </c>
      <c r="Q34" s="27">
        <f>Work!F6</f>
        <v>4</v>
      </c>
      <c r="R34" s="28">
        <f>AVERAGE(Work!K6:L6)</f>
        <v>2.5</v>
      </c>
      <c r="S34" s="28">
        <f>Work!G6</f>
        <v>4</v>
      </c>
      <c r="T34" s="28">
        <f>AVERAGE(Work!I6:J6)</f>
        <v>3.5</v>
      </c>
      <c r="U34" s="28">
        <f>Work!H6</f>
        <v>3</v>
      </c>
      <c r="V34" s="28">
        <f>Work!M6</f>
        <v>3</v>
      </c>
      <c r="W34" s="45">
        <f>AVERAGE(Q34:V34)</f>
        <v>3.3333333333333335</v>
      </c>
    </row>
  </sheetData>
  <mergeCells count="3">
    <mergeCell ref="Q1:W1"/>
    <mergeCell ref="J1:P1"/>
    <mergeCell ref="C1:I1"/>
  </mergeCells>
  <conditionalFormatting sqref="C5:H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H1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H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H1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E1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H1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H1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H2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H2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E1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H1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H2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H2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:O2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3:V2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H3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9:O3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:V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H3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O3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4:V3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H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:O2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4:V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E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H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O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V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E16 D5:E7 C10:E1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:O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:V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H34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O3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V3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8"/>
  <sheetViews>
    <sheetView zoomScale="80" zoomScaleNormal="80" workbookViewId="0">
      <selection activeCell="A14" sqref="A14"/>
    </sheetView>
  </sheetViews>
  <sheetFormatPr defaultColWidth="9" defaultRowHeight="14.5" x14ac:dyDescent="0.35"/>
  <cols>
    <col min="1" max="1" width="19.1796875" style="3" customWidth="1"/>
    <col min="2" max="2" width="19.7265625" style="3" customWidth="1"/>
    <col min="3" max="3" width="28.54296875" style="3" customWidth="1"/>
    <col min="4" max="4" width="40.54296875" style="3" customWidth="1"/>
    <col min="5" max="6" width="26.54296875" style="3" customWidth="1"/>
    <col min="7" max="8" width="15" style="4" customWidth="1"/>
    <col min="9" max="9" width="17.453125" style="4" customWidth="1"/>
    <col min="10" max="10" width="18" style="4" customWidth="1"/>
    <col min="11" max="13" width="15" style="4" customWidth="1"/>
    <col min="14" max="14" width="16.453125" style="3" customWidth="1"/>
    <col min="15" max="15" width="48.1796875" style="3" bestFit="1" customWidth="1"/>
    <col min="16" max="16384" width="9" style="3"/>
  </cols>
  <sheetData>
    <row r="2" spans="1:15" ht="25.5" customHeight="1" x14ac:dyDescent="0.35">
      <c r="A2" s="73" t="s">
        <v>68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83.5" customHeight="1" thickBot="1" x14ac:dyDescent="0.4">
      <c r="A3" s="73"/>
      <c r="B3" s="76"/>
      <c r="C3" s="78"/>
      <c r="D3" s="79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s="32" customFormat="1" ht="19.5" customHeight="1" thickBot="1" x14ac:dyDescent="0.4">
      <c r="A4" s="53" t="s">
        <v>69</v>
      </c>
      <c r="B4" s="33" t="s">
        <v>111</v>
      </c>
      <c r="C4" s="33" t="s">
        <v>13</v>
      </c>
      <c r="D4" s="2" t="s">
        <v>72</v>
      </c>
      <c r="E4" s="33" t="s">
        <v>73</v>
      </c>
      <c r="F4" s="34">
        <v>4</v>
      </c>
      <c r="G4" s="34">
        <v>4</v>
      </c>
      <c r="H4" s="34">
        <v>4</v>
      </c>
      <c r="I4" s="34">
        <v>4</v>
      </c>
      <c r="J4" s="34">
        <v>4</v>
      </c>
      <c r="K4" s="34">
        <v>4</v>
      </c>
      <c r="L4" s="34">
        <v>4</v>
      </c>
      <c r="M4" s="34">
        <v>2</v>
      </c>
      <c r="N4" s="33">
        <f t="shared" ref="N4:N18" si="0">SUM(F4:M4)</f>
        <v>30</v>
      </c>
      <c r="O4" s="32" t="s">
        <v>79</v>
      </c>
    </row>
    <row r="5" spans="1:15" ht="19.5" customHeight="1" thickBot="1" x14ac:dyDescent="0.4">
      <c r="B5" s="2" t="s">
        <v>10</v>
      </c>
      <c r="C5" s="2" t="s">
        <v>26</v>
      </c>
      <c r="D5" s="2" t="s">
        <v>105</v>
      </c>
      <c r="E5" s="33" t="s">
        <v>73</v>
      </c>
      <c r="F5" s="12">
        <v>4</v>
      </c>
      <c r="G5" s="34">
        <v>4</v>
      </c>
      <c r="H5" s="34">
        <v>4</v>
      </c>
      <c r="I5" s="34">
        <v>4</v>
      </c>
      <c r="J5" s="34">
        <v>4</v>
      </c>
      <c r="K5" s="12">
        <v>4</v>
      </c>
      <c r="L5" s="34">
        <v>4</v>
      </c>
      <c r="M5" s="12">
        <v>2</v>
      </c>
      <c r="N5" s="33">
        <f t="shared" si="0"/>
        <v>30</v>
      </c>
      <c r="O5" s="32" t="s">
        <v>79</v>
      </c>
    </row>
    <row r="6" spans="1:15" ht="19.5" customHeight="1" thickBot="1" x14ac:dyDescent="0.4">
      <c r="B6" s="2" t="s">
        <v>11</v>
      </c>
      <c r="C6" s="2" t="s">
        <v>63</v>
      </c>
      <c r="D6" s="2" t="s">
        <v>106</v>
      </c>
      <c r="E6" s="33" t="s">
        <v>73</v>
      </c>
      <c r="F6" s="12">
        <v>4</v>
      </c>
      <c r="G6" s="34">
        <v>4</v>
      </c>
      <c r="H6" s="34">
        <v>4</v>
      </c>
      <c r="I6" s="34">
        <v>4</v>
      </c>
      <c r="J6" s="34">
        <v>4</v>
      </c>
      <c r="K6" s="12">
        <v>4</v>
      </c>
      <c r="L6" s="34">
        <v>4</v>
      </c>
      <c r="M6" s="12">
        <v>2</v>
      </c>
      <c r="N6" s="33">
        <f t="shared" si="0"/>
        <v>30</v>
      </c>
      <c r="O6" s="32" t="s">
        <v>79</v>
      </c>
    </row>
    <row r="7" spans="1:15" ht="19.5" customHeight="1" thickBot="1" x14ac:dyDescent="0.4">
      <c r="B7" s="2" t="s">
        <v>12</v>
      </c>
      <c r="C7" s="2" t="s">
        <v>64</v>
      </c>
      <c r="D7" s="2" t="s">
        <v>107</v>
      </c>
      <c r="E7" s="33" t="s">
        <v>73</v>
      </c>
      <c r="F7" s="12">
        <v>4</v>
      </c>
      <c r="G7" s="34">
        <v>4</v>
      </c>
      <c r="H7" s="34">
        <v>4</v>
      </c>
      <c r="I7" s="34">
        <v>4</v>
      </c>
      <c r="J7" s="34">
        <v>4</v>
      </c>
      <c r="K7" s="12">
        <v>4</v>
      </c>
      <c r="L7" s="34">
        <v>4</v>
      </c>
      <c r="M7" s="12">
        <v>2</v>
      </c>
      <c r="N7" s="33">
        <f t="shared" si="0"/>
        <v>30</v>
      </c>
      <c r="O7" s="32" t="s">
        <v>79</v>
      </c>
    </row>
    <row r="8" spans="1:15" ht="19.5" customHeight="1" thickBot="1" x14ac:dyDescent="0.4">
      <c r="B8" s="2" t="s">
        <v>54</v>
      </c>
      <c r="C8" s="2" t="s">
        <v>65</v>
      </c>
      <c r="D8" s="2" t="s">
        <v>108</v>
      </c>
      <c r="E8" s="33" t="s">
        <v>73</v>
      </c>
      <c r="F8" s="12">
        <v>4</v>
      </c>
      <c r="G8" s="34">
        <v>4</v>
      </c>
      <c r="H8" s="34">
        <v>4</v>
      </c>
      <c r="I8" s="34">
        <v>4</v>
      </c>
      <c r="J8" s="34">
        <v>4</v>
      </c>
      <c r="K8" s="12">
        <v>4</v>
      </c>
      <c r="L8" s="34">
        <v>4</v>
      </c>
      <c r="M8" s="12">
        <v>2</v>
      </c>
      <c r="N8" s="33">
        <f t="shared" si="0"/>
        <v>30</v>
      </c>
      <c r="O8" s="32" t="s">
        <v>79</v>
      </c>
    </row>
    <row r="9" spans="1:15" ht="19.5" customHeight="1" thickBot="1" x14ac:dyDescent="0.4">
      <c r="A9" s="54" t="s">
        <v>70</v>
      </c>
      <c r="B9" s="33" t="s">
        <v>111</v>
      </c>
      <c r="C9" s="33" t="s">
        <v>13</v>
      </c>
      <c r="D9" s="2" t="s">
        <v>72</v>
      </c>
      <c r="E9" s="33" t="s">
        <v>78</v>
      </c>
      <c r="F9" s="34">
        <v>3</v>
      </c>
      <c r="G9" s="34">
        <v>4</v>
      </c>
      <c r="H9" s="34">
        <v>4</v>
      </c>
      <c r="I9" s="34">
        <v>4</v>
      </c>
      <c r="J9" s="34">
        <v>4</v>
      </c>
      <c r="K9" s="34">
        <v>3</v>
      </c>
      <c r="L9" s="34">
        <v>4</v>
      </c>
      <c r="M9" s="34">
        <v>4</v>
      </c>
      <c r="N9" s="33">
        <f t="shared" si="0"/>
        <v>30</v>
      </c>
      <c r="O9" s="3" t="s">
        <v>80</v>
      </c>
    </row>
    <row r="10" spans="1:15" ht="19.5" customHeight="1" thickBot="1" x14ac:dyDescent="0.4">
      <c r="B10" s="2" t="s">
        <v>10</v>
      </c>
      <c r="C10" s="2" t="s">
        <v>26</v>
      </c>
      <c r="D10" s="2" t="s">
        <v>105</v>
      </c>
      <c r="E10" s="33" t="s">
        <v>78</v>
      </c>
      <c r="F10" s="34">
        <v>3</v>
      </c>
      <c r="G10" s="34">
        <v>4</v>
      </c>
      <c r="H10" s="34">
        <v>4</v>
      </c>
      <c r="I10" s="34">
        <v>4</v>
      </c>
      <c r="J10" s="34">
        <v>4</v>
      </c>
      <c r="K10" s="42">
        <v>3</v>
      </c>
      <c r="L10" s="34">
        <v>4</v>
      </c>
      <c r="M10" s="34">
        <v>4</v>
      </c>
      <c r="N10" s="33">
        <f t="shared" si="0"/>
        <v>30</v>
      </c>
      <c r="O10" s="3" t="s">
        <v>80</v>
      </c>
    </row>
    <row r="11" spans="1:15" ht="19.5" customHeight="1" thickBot="1" x14ac:dyDescent="0.4">
      <c r="B11" s="2" t="s">
        <v>11</v>
      </c>
      <c r="C11" s="2" t="s">
        <v>63</v>
      </c>
      <c r="D11" s="2" t="s">
        <v>106</v>
      </c>
      <c r="E11" s="33" t="s">
        <v>78</v>
      </c>
      <c r="F11" s="34">
        <v>3</v>
      </c>
      <c r="G11" s="34">
        <v>4</v>
      </c>
      <c r="H11" s="34">
        <v>4</v>
      </c>
      <c r="I11" s="34">
        <v>4</v>
      </c>
      <c r="J11" s="34">
        <v>4</v>
      </c>
      <c r="K11" s="12">
        <v>3</v>
      </c>
      <c r="L11" s="34">
        <v>4</v>
      </c>
      <c r="M11" s="34">
        <v>4</v>
      </c>
      <c r="N11" s="33">
        <f t="shared" si="0"/>
        <v>30</v>
      </c>
      <c r="O11" s="3" t="s">
        <v>80</v>
      </c>
    </row>
    <row r="12" spans="1:15" ht="19.5" customHeight="1" thickBot="1" x14ac:dyDescent="0.4">
      <c r="B12" s="2" t="s">
        <v>12</v>
      </c>
      <c r="C12" s="2" t="s">
        <v>64</v>
      </c>
      <c r="D12" s="2" t="s">
        <v>107</v>
      </c>
      <c r="E12" s="33" t="s">
        <v>78</v>
      </c>
      <c r="F12" s="34">
        <v>3</v>
      </c>
      <c r="G12" s="34">
        <v>4</v>
      </c>
      <c r="H12" s="34">
        <v>4</v>
      </c>
      <c r="I12" s="34">
        <v>4</v>
      </c>
      <c r="J12" s="34">
        <v>4</v>
      </c>
      <c r="K12" s="12">
        <v>3</v>
      </c>
      <c r="L12" s="34">
        <v>4</v>
      </c>
      <c r="M12" s="34">
        <v>4</v>
      </c>
      <c r="N12" s="33">
        <f t="shared" si="0"/>
        <v>30</v>
      </c>
      <c r="O12" s="3" t="s">
        <v>80</v>
      </c>
    </row>
    <row r="13" spans="1:15" ht="19.5" customHeight="1" thickBot="1" x14ac:dyDescent="0.4">
      <c r="B13" s="2" t="s">
        <v>54</v>
      </c>
      <c r="C13" s="2" t="s">
        <v>65</v>
      </c>
      <c r="D13" s="2" t="s">
        <v>108</v>
      </c>
      <c r="E13" s="33" t="s">
        <v>78</v>
      </c>
      <c r="F13" s="34">
        <v>3</v>
      </c>
      <c r="G13" s="34">
        <v>4</v>
      </c>
      <c r="H13" s="34">
        <v>4</v>
      </c>
      <c r="I13" s="34">
        <v>4</v>
      </c>
      <c r="J13" s="34">
        <v>4</v>
      </c>
      <c r="K13" s="12">
        <v>3</v>
      </c>
      <c r="L13" s="34">
        <v>4</v>
      </c>
      <c r="M13" s="34">
        <v>4</v>
      </c>
      <c r="N13" s="33">
        <f t="shared" si="0"/>
        <v>30</v>
      </c>
      <c r="O13" s="3" t="s">
        <v>80</v>
      </c>
    </row>
    <row r="14" spans="1:15" ht="19.5" customHeight="1" thickBot="1" x14ac:dyDescent="0.4">
      <c r="A14" s="54" t="s">
        <v>71</v>
      </c>
      <c r="B14" s="33" t="s">
        <v>111</v>
      </c>
      <c r="C14" s="33" t="s">
        <v>13</v>
      </c>
      <c r="D14" s="2" t="s">
        <v>72</v>
      </c>
      <c r="E14" s="33" t="s">
        <v>78</v>
      </c>
      <c r="F14" s="34">
        <v>3</v>
      </c>
      <c r="G14" s="34">
        <v>4</v>
      </c>
      <c r="H14" s="34">
        <v>4</v>
      </c>
      <c r="I14" s="34">
        <v>4</v>
      </c>
      <c r="J14" s="34">
        <v>4</v>
      </c>
      <c r="K14" s="12">
        <v>3</v>
      </c>
      <c r="L14" s="34">
        <v>4</v>
      </c>
      <c r="M14" s="34">
        <v>4</v>
      </c>
      <c r="N14" s="33">
        <f t="shared" si="0"/>
        <v>30</v>
      </c>
      <c r="O14" s="3" t="s">
        <v>80</v>
      </c>
    </row>
    <row r="15" spans="1:15" ht="19.5" customHeight="1" thickBot="1" x14ac:dyDescent="0.4">
      <c r="B15" s="2" t="s">
        <v>10</v>
      </c>
      <c r="C15" s="2" t="s">
        <v>26</v>
      </c>
      <c r="D15" s="2" t="s">
        <v>105</v>
      </c>
      <c r="E15" s="33" t="s">
        <v>78</v>
      </c>
      <c r="F15" s="34">
        <v>3</v>
      </c>
      <c r="G15" s="34">
        <v>4</v>
      </c>
      <c r="H15" s="34">
        <v>4</v>
      </c>
      <c r="I15" s="34">
        <v>4</v>
      </c>
      <c r="J15" s="34">
        <v>4</v>
      </c>
      <c r="K15" s="12">
        <v>3</v>
      </c>
      <c r="L15" s="34">
        <v>4</v>
      </c>
      <c r="M15" s="34">
        <v>4</v>
      </c>
      <c r="N15" s="33">
        <f t="shared" si="0"/>
        <v>30</v>
      </c>
      <c r="O15" s="3" t="s">
        <v>80</v>
      </c>
    </row>
    <row r="16" spans="1:15" ht="19.5" customHeight="1" thickBot="1" x14ac:dyDescent="0.4">
      <c r="B16" s="2" t="s">
        <v>11</v>
      </c>
      <c r="C16" s="2" t="s">
        <v>63</v>
      </c>
      <c r="D16" s="2" t="s">
        <v>106</v>
      </c>
      <c r="E16" s="33" t="s">
        <v>78</v>
      </c>
      <c r="F16" s="34">
        <v>3</v>
      </c>
      <c r="G16" s="34">
        <v>4</v>
      </c>
      <c r="H16" s="34">
        <v>4</v>
      </c>
      <c r="I16" s="34">
        <v>4</v>
      </c>
      <c r="J16" s="34">
        <v>4</v>
      </c>
      <c r="K16" s="12">
        <v>3</v>
      </c>
      <c r="L16" s="34">
        <v>4</v>
      </c>
      <c r="M16" s="34">
        <v>4</v>
      </c>
      <c r="N16" s="33">
        <f t="shared" si="0"/>
        <v>30</v>
      </c>
      <c r="O16" s="3" t="s">
        <v>80</v>
      </c>
    </row>
    <row r="17" spans="2:15" ht="19.5" customHeight="1" thickBot="1" x14ac:dyDescent="0.4">
      <c r="B17" s="2" t="s">
        <v>12</v>
      </c>
      <c r="C17" s="2" t="s">
        <v>64</v>
      </c>
      <c r="D17" s="2" t="s">
        <v>107</v>
      </c>
      <c r="E17" s="33" t="s">
        <v>78</v>
      </c>
      <c r="F17" s="34">
        <v>3</v>
      </c>
      <c r="G17" s="34">
        <v>4</v>
      </c>
      <c r="H17" s="34">
        <v>4</v>
      </c>
      <c r="I17" s="34">
        <v>4</v>
      </c>
      <c r="J17" s="34">
        <v>4</v>
      </c>
      <c r="K17" s="12">
        <v>3</v>
      </c>
      <c r="L17" s="34">
        <v>4</v>
      </c>
      <c r="M17" s="34">
        <v>4</v>
      </c>
      <c r="N17" s="33">
        <f t="shared" si="0"/>
        <v>30</v>
      </c>
      <c r="O17" s="3" t="s">
        <v>80</v>
      </c>
    </row>
    <row r="18" spans="2:15" ht="19.5" customHeight="1" x14ac:dyDescent="0.35">
      <c r="B18" s="2" t="s">
        <v>54</v>
      </c>
      <c r="C18" s="2" t="s">
        <v>65</v>
      </c>
      <c r="D18" s="2" t="s">
        <v>108</v>
      </c>
      <c r="E18" s="33" t="s">
        <v>78</v>
      </c>
      <c r="F18" s="34">
        <v>3</v>
      </c>
      <c r="G18" s="34">
        <v>4</v>
      </c>
      <c r="H18" s="12">
        <v>4</v>
      </c>
      <c r="I18" s="34">
        <v>4</v>
      </c>
      <c r="J18" s="12">
        <v>4</v>
      </c>
      <c r="K18" s="12">
        <v>3</v>
      </c>
      <c r="L18" s="34">
        <v>4</v>
      </c>
      <c r="M18" s="34">
        <v>4</v>
      </c>
      <c r="N18" s="33">
        <f t="shared" si="0"/>
        <v>30</v>
      </c>
      <c r="O18" s="3" t="s">
        <v>80</v>
      </c>
    </row>
  </sheetData>
  <mergeCells count="7">
    <mergeCell ref="N2:N3"/>
    <mergeCell ref="A2:A3"/>
    <mergeCell ref="O2:O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'Indicators and scoring'!$A$12:$A$15</xm:f>
          </x14:formula1>
          <xm:sqref>F4:M18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8"/>
  <sheetViews>
    <sheetView zoomScale="70" zoomScaleNormal="70" workbookViewId="0">
      <selection activeCell="B4" sqref="B4:B18"/>
    </sheetView>
  </sheetViews>
  <sheetFormatPr defaultRowHeight="14.5" x14ac:dyDescent="0.35"/>
  <cols>
    <col min="1" max="1" width="19.1796875" style="3" customWidth="1"/>
    <col min="2" max="2" width="19.7265625" style="3" customWidth="1"/>
    <col min="3" max="3" width="28.54296875" style="3" customWidth="1"/>
    <col min="4" max="4" width="40.54296875" style="3" customWidth="1"/>
    <col min="5" max="6" width="26.54296875" style="3" customWidth="1"/>
    <col min="7" max="8" width="15" style="4" customWidth="1"/>
    <col min="9" max="9" width="17.453125" style="4" customWidth="1"/>
    <col min="10" max="10" width="18" style="4" customWidth="1"/>
    <col min="11" max="13" width="15" style="4" customWidth="1"/>
    <col min="14" max="14" width="16.453125" style="3" customWidth="1"/>
    <col min="15" max="15" width="48.1796875" style="3" bestFit="1" customWidth="1"/>
  </cols>
  <sheetData>
    <row r="2" spans="1:15" ht="15.5" x14ac:dyDescent="0.35">
      <c r="A2" s="73" t="s">
        <v>68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78.650000000000006" customHeight="1" thickBot="1" x14ac:dyDescent="0.4">
      <c r="A3" s="73"/>
      <c r="B3" s="76"/>
      <c r="C3" s="78"/>
      <c r="D3" s="79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ht="15" thickBot="1" x14ac:dyDescent="0.4">
      <c r="A4" s="53" t="s">
        <v>69</v>
      </c>
      <c r="B4" s="33" t="s">
        <v>111</v>
      </c>
      <c r="C4" s="33" t="s">
        <v>109</v>
      </c>
      <c r="D4" s="2" t="s">
        <v>110</v>
      </c>
      <c r="E4" s="33" t="s">
        <v>73</v>
      </c>
      <c r="F4" s="34">
        <v>4</v>
      </c>
      <c r="G4" s="34">
        <v>4</v>
      </c>
      <c r="H4" s="34">
        <v>4</v>
      </c>
      <c r="I4" s="34">
        <v>4</v>
      </c>
      <c r="J4" s="34">
        <v>4</v>
      </c>
      <c r="K4" s="34">
        <v>4</v>
      </c>
      <c r="L4" s="34">
        <v>4</v>
      </c>
      <c r="M4" s="34">
        <v>2</v>
      </c>
      <c r="N4" s="33">
        <f t="shared" ref="N4:N18" si="0">SUM(F4:M4)</f>
        <v>30</v>
      </c>
      <c r="O4" s="32" t="s">
        <v>79</v>
      </c>
    </row>
    <row r="5" spans="1:15" ht="15" thickBot="1" x14ac:dyDescent="0.4">
      <c r="B5" s="2" t="s">
        <v>10</v>
      </c>
      <c r="C5" s="33" t="s">
        <v>109</v>
      </c>
      <c r="D5" s="2" t="s">
        <v>112</v>
      </c>
      <c r="E5" s="33" t="s">
        <v>73</v>
      </c>
      <c r="F5" s="12">
        <v>4</v>
      </c>
      <c r="G5" s="34">
        <v>4</v>
      </c>
      <c r="H5" s="34">
        <v>4</v>
      </c>
      <c r="I5" s="34">
        <v>4</v>
      </c>
      <c r="J5" s="34">
        <v>4</v>
      </c>
      <c r="K5" s="12">
        <v>4</v>
      </c>
      <c r="L5" s="34">
        <v>4</v>
      </c>
      <c r="M5" s="12">
        <v>2</v>
      </c>
      <c r="N5" s="33">
        <f t="shared" si="0"/>
        <v>30</v>
      </c>
      <c r="O5" s="32" t="s">
        <v>79</v>
      </c>
    </row>
    <row r="6" spans="1:15" ht="15" thickBot="1" x14ac:dyDescent="0.4">
      <c r="B6" s="2" t="s">
        <v>11</v>
      </c>
      <c r="C6" s="33" t="s">
        <v>109</v>
      </c>
      <c r="D6" s="2" t="s">
        <v>113</v>
      </c>
      <c r="E6" s="33" t="s">
        <v>73</v>
      </c>
      <c r="F6" s="12">
        <v>4</v>
      </c>
      <c r="G6" s="34">
        <v>4</v>
      </c>
      <c r="H6" s="34">
        <v>4</v>
      </c>
      <c r="I6" s="34">
        <v>4</v>
      </c>
      <c r="J6" s="34">
        <v>4</v>
      </c>
      <c r="K6" s="12">
        <v>4</v>
      </c>
      <c r="L6" s="34">
        <v>4</v>
      </c>
      <c r="M6" s="12">
        <v>2</v>
      </c>
      <c r="N6" s="33">
        <f t="shared" si="0"/>
        <v>30</v>
      </c>
      <c r="O6" s="32" t="s">
        <v>79</v>
      </c>
    </row>
    <row r="7" spans="1:15" ht="15" thickBot="1" x14ac:dyDescent="0.4">
      <c r="B7" s="2" t="s">
        <v>12</v>
      </c>
      <c r="C7" s="33" t="s">
        <v>109</v>
      </c>
      <c r="D7" s="2" t="s">
        <v>114</v>
      </c>
      <c r="E7" s="33" t="s">
        <v>73</v>
      </c>
      <c r="F7" s="12">
        <v>4</v>
      </c>
      <c r="G7" s="34">
        <v>4</v>
      </c>
      <c r="H7" s="34">
        <v>4</v>
      </c>
      <c r="I7" s="34">
        <v>4</v>
      </c>
      <c r="J7" s="34">
        <v>4</v>
      </c>
      <c r="K7" s="12">
        <v>4</v>
      </c>
      <c r="L7" s="34">
        <v>4</v>
      </c>
      <c r="M7" s="12">
        <v>2</v>
      </c>
      <c r="N7" s="33">
        <f t="shared" si="0"/>
        <v>30</v>
      </c>
      <c r="O7" s="32" t="s">
        <v>79</v>
      </c>
    </row>
    <row r="8" spans="1:15" ht="15" thickBot="1" x14ac:dyDescent="0.4">
      <c r="B8" s="2" t="s">
        <v>54</v>
      </c>
      <c r="C8" s="33" t="s">
        <v>109</v>
      </c>
      <c r="D8" s="2" t="s">
        <v>115</v>
      </c>
      <c r="E8" s="33" t="s">
        <v>73</v>
      </c>
      <c r="F8" s="12">
        <v>4</v>
      </c>
      <c r="G8" s="34">
        <v>4</v>
      </c>
      <c r="H8" s="34">
        <v>4</v>
      </c>
      <c r="I8" s="34">
        <v>4</v>
      </c>
      <c r="J8" s="34">
        <v>4</v>
      </c>
      <c r="K8" s="12">
        <v>4</v>
      </c>
      <c r="L8" s="34">
        <v>4</v>
      </c>
      <c r="M8" s="12">
        <v>2</v>
      </c>
      <c r="N8" s="33">
        <f t="shared" si="0"/>
        <v>30</v>
      </c>
      <c r="O8" s="32" t="s">
        <v>79</v>
      </c>
    </row>
    <row r="9" spans="1:15" ht="15" thickBot="1" x14ac:dyDescent="0.4">
      <c r="A9" s="54" t="s">
        <v>70</v>
      </c>
      <c r="B9" s="33" t="s">
        <v>111</v>
      </c>
      <c r="C9" s="33" t="s">
        <v>109</v>
      </c>
      <c r="D9" s="2" t="s">
        <v>110</v>
      </c>
      <c r="E9" s="33" t="s">
        <v>78</v>
      </c>
      <c r="F9" s="34">
        <v>3</v>
      </c>
      <c r="G9" s="34">
        <v>4</v>
      </c>
      <c r="H9" s="34">
        <v>4</v>
      </c>
      <c r="I9" s="34">
        <v>4</v>
      </c>
      <c r="J9" s="34">
        <v>4</v>
      </c>
      <c r="K9" s="34">
        <v>3</v>
      </c>
      <c r="L9" s="34">
        <v>4</v>
      </c>
      <c r="M9" s="34">
        <v>4</v>
      </c>
      <c r="N9" s="33">
        <f t="shared" si="0"/>
        <v>30</v>
      </c>
      <c r="O9" s="3" t="s">
        <v>80</v>
      </c>
    </row>
    <row r="10" spans="1:15" ht="15" thickBot="1" x14ac:dyDescent="0.4">
      <c r="B10" s="2" t="s">
        <v>10</v>
      </c>
      <c r="C10" s="33" t="s">
        <v>109</v>
      </c>
      <c r="D10" s="2" t="s">
        <v>112</v>
      </c>
      <c r="E10" s="33" t="s">
        <v>78</v>
      </c>
      <c r="F10" s="34">
        <v>3</v>
      </c>
      <c r="G10" s="34">
        <v>4</v>
      </c>
      <c r="H10" s="34">
        <v>4</v>
      </c>
      <c r="I10" s="34">
        <v>4</v>
      </c>
      <c r="J10" s="34">
        <v>4</v>
      </c>
      <c r="K10" s="42">
        <v>3</v>
      </c>
      <c r="L10" s="34">
        <v>4</v>
      </c>
      <c r="M10" s="34">
        <v>4</v>
      </c>
      <c r="N10" s="33">
        <f t="shared" si="0"/>
        <v>30</v>
      </c>
      <c r="O10" s="3" t="s">
        <v>80</v>
      </c>
    </row>
    <row r="11" spans="1:15" ht="15" thickBot="1" x14ac:dyDescent="0.4">
      <c r="B11" s="2" t="s">
        <v>11</v>
      </c>
      <c r="C11" s="33" t="s">
        <v>109</v>
      </c>
      <c r="D11" s="2" t="s">
        <v>113</v>
      </c>
      <c r="E11" s="33" t="s">
        <v>78</v>
      </c>
      <c r="F11" s="34">
        <v>3</v>
      </c>
      <c r="G11" s="34">
        <v>4</v>
      </c>
      <c r="H11" s="34">
        <v>4</v>
      </c>
      <c r="I11" s="34">
        <v>4</v>
      </c>
      <c r="J11" s="34">
        <v>4</v>
      </c>
      <c r="K11" s="12">
        <v>3</v>
      </c>
      <c r="L11" s="34">
        <v>4</v>
      </c>
      <c r="M11" s="34">
        <v>4</v>
      </c>
      <c r="N11" s="33">
        <f t="shared" si="0"/>
        <v>30</v>
      </c>
      <c r="O11" s="3" t="s">
        <v>80</v>
      </c>
    </row>
    <row r="12" spans="1:15" ht="15" thickBot="1" x14ac:dyDescent="0.4">
      <c r="B12" s="2" t="s">
        <v>12</v>
      </c>
      <c r="C12" s="33" t="s">
        <v>109</v>
      </c>
      <c r="D12" s="2" t="s">
        <v>114</v>
      </c>
      <c r="E12" s="33" t="s">
        <v>78</v>
      </c>
      <c r="F12" s="34">
        <v>3</v>
      </c>
      <c r="G12" s="34">
        <v>4</v>
      </c>
      <c r="H12" s="34">
        <v>4</v>
      </c>
      <c r="I12" s="34">
        <v>4</v>
      </c>
      <c r="J12" s="34">
        <v>4</v>
      </c>
      <c r="K12" s="12">
        <v>3</v>
      </c>
      <c r="L12" s="34">
        <v>4</v>
      </c>
      <c r="M12" s="34">
        <v>4</v>
      </c>
      <c r="N12" s="33">
        <f t="shared" si="0"/>
        <v>30</v>
      </c>
      <c r="O12" s="3" t="s">
        <v>80</v>
      </c>
    </row>
    <row r="13" spans="1:15" ht="15" thickBot="1" x14ac:dyDescent="0.4">
      <c r="B13" s="2" t="s">
        <v>54</v>
      </c>
      <c r="C13" s="33" t="s">
        <v>109</v>
      </c>
      <c r="D13" s="2" t="s">
        <v>115</v>
      </c>
      <c r="E13" s="33" t="s">
        <v>78</v>
      </c>
      <c r="F13" s="34">
        <v>3</v>
      </c>
      <c r="G13" s="34">
        <v>4</v>
      </c>
      <c r="H13" s="34">
        <v>4</v>
      </c>
      <c r="I13" s="34">
        <v>4</v>
      </c>
      <c r="J13" s="34">
        <v>4</v>
      </c>
      <c r="K13" s="12">
        <v>3</v>
      </c>
      <c r="L13" s="34">
        <v>4</v>
      </c>
      <c r="M13" s="34">
        <v>4</v>
      </c>
      <c r="N13" s="33">
        <f t="shared" si="0"/>
        <v>30</v>
      </c>
      <c r="O13" s="3" t="s">
        <v>80</v>
      </c>
    </row>
    <row r="14" spans="1:15" ht="15" thickBot="1" x14ac:dyDescent="0.4">
      <c r="A14" s="54" t="s">
        <v>71</v>
      </c>
      <c r="B14" s="33" t="s">
        <v>111</v>
      </c>
      <c r="C14" s="33" t="s">
        <v>109</v>
      </c>
      <c r="D14" s="2" t="s">
        <v>110</v>
      </c>
      <c r="E14" s="33" t="s">
        <v>78</v>
      </c>
      <c r="F14" s="34">
        <v>3</v>
      </c>
      <c r="G14" s="34">
        <v>4</v>
      </c>
      <c r="H14" s="34">
        <v>4</v>
      </c>
      <c r="I14" s="34">
        <v>4</v>
      </c>
      <c r="J14" s="34">
        <v>4</v>
      </c>
      <c r="K14" s="12">
        <v>3</v>
      </c>
      <c r="L14" s="34">
        <v>4</v>
      </c>
      <c r="M14" s="34">
        <v>4</v>
      </c>
      <c r="N14" s="33">
        <f t="shared" si="0"/>
        <v>30</v>
      </c>
      <c r="O14" s="3" t="s">
        <v>80</v>
      </c>
    </row>
    <row r="15" spans="1:15" ht="15" thickBot="1" x14ac:dyDescent="0.4">
      <c r="B15" s="2" t="s">
        <v>10</v>
      </c>
      <c r="C15" s="33" t="s">
        <v>109</v>
      </c>
      <c r="D15" s="2" t="s">
        <v>112</v>
      </c>
      <c r="E15" s="33" t="s">
        <v>78</v>
      </c>
      <c r="F15" s="34">
        <v>3</v>
      </c>
      <c r="G15" s="34">
        <v>4</v>
      </c>
      <c r="H15" s="34">
        <v>4</v>
      </c>
      <c r="I15" s="34">
        <v>4</v>
      </c>
      <c r="J15" s="34">
        <v>4</v>
      </c>
      <c r="K15" s="12">
        <v>3</v>
      </c>
      <c r="L15" s="34">
        <v>4</v>
      </c>
      <c r="M15" s="34">
        <v>4</v>
      </c>
      <c r="N15" s="33">
        <f t="shared" si="0"/>
        <v>30</v>
      </c>
      <c r="O15" s="3" t="s">
        <v>80</v>
      </c>
    </row>
    <row r="16" spans="1:15" ht="15" thickBot="1" x14ac:dyDescent="0.4">
      <c r="B16" s="2" t="s">
        <v>11</v>
      </c>
      <c r="C16" s="33" t="s">
        <v>109</v>
      </c>
      <c r="D16" s="2" t="s">
        <v>113</v>
      </c>
      <c r="E16" s="33" t="s">
        <v>78</v>
      </c>
      <c r="F16" s="34">
        <v>3</v>
      </c>
      <c r="G16" s="34">
        <v>4</v>
      </c>
      <c r="H16" s="34">
        <v>4</v>
      </c>
      <c r="I16" s="34">
        <v>4</v>
      </c>
      <c r="J16" s="34">
        <v>4</v>
      </c>
      <c r="K16" s="12">
        <v>3</v>
      </c>
      <c r="L16" s="34">
        <v>4</v>
      </c>
      <c r="M16" s="34">
        <v>4</v>
      </c>
      <c r="N16" s="33">
        <f t="shared" si="0"/>
        <v>30</v>
      </c>
      <c r="O16" s="3" t="s">
        <v>80</v>
      </c>
    </row>
    <row r="17" spans="2:15" ht="15" thickBot="1" x14ac:dyDescent="0.4">
      <c r="B17" s="2" t="s">
        <v>12</v>
      </c>
      <c r="C17" s="33" t="s">
        <v>109</v>
      </c>
      <c r="D17" s="2" t="s">
        <v>114</v>
      </c>
      <c r="E17" s="33" t="s">
        <v>78</v>
      </c>
      <c r="F17" s="34">
        <v>3</v>
      </c>
      <c r="G17" s="34">
        <v>4</v>
      </c>
      <c r="H17" s="34">
        <v>4</v>
      </c>
      <c r="I17" s="34">
        <v>4</v>
      </c>
      <c r="J17" s="34">
        <v>4</v>
      </c>
      <c r="K17" s="12">
        <v>3</v>
      </c>
      <c r="L17" s="34">
        <v>4</v>
      </c>
      <c r="M17" s="34">
        <v>4</v>
      </c>
      <c r="N17" s="33">
        <f t="shared" si="0"/>
        <v>30</v>
      </c>
      <c r="O17" s="3" t="s">
        <v>80</v>
      </c>
    </row>
    <row r="18" spans="2:15" x14ac:dyDescent="0.35">
      <c r="B18" s="2" t="s">
        <v>54</v>
      </c>
      <c r="C18" s="33" t="s">
        <v>109</v>
      </c>
      <c r="D18" s="2" t="s">
        <v>115</v>
      </c>
      <c r="E18" s="33" t="s">
        <v>78</v>
      </c>
      <c r="F18" s="34">
        <v>3</v>
      </c>
      <c r="G18" s="34">
        <v>4</v>
      </c>
      <c r="H18" s="12">
        <v>4</v>
      </c>
      <c r="I18" s="34">
        <v>4</v>
      </c>
      <c r="J18" s="12">
        <v>4</v>
      </c>
      <c r="K18" s="12">
        <v>3</v>
      </c>
      <c r="L18" s="34">
        <v>4</v>
      </c>
      <c r="M18" s="34">
        <v>4</v>
      </c>
      <c r="N18" s="33">
        <f t="shared" si="0"/>
        <v>30</v>
      </c>
      <c r="O18" s="3" t="s">
        <v>80</v>
      </c>
    </row>
  </sheetData>
  <mergeCells count="7">
    <mergeCell ref="N2:N3"/>
    <mergeCell ref="O2:O3"/>
    <mergeCell ref="A2:A3"/>
    <mergeCell ref="B2:B3"/>
    <mergeCell ref="C2:C3"/>
    <mergeCell ref="D2:D3"/>
    <mergeCell ref="E2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'Indicators and scoring'!$A$12:$A$15</xm:f>
          </x14:formula1>
          <xm:sqref>F4:M18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0"/>
  <sheetViews>
    <sheetView zoomScale="80" zoomScaleNormal="80" workbookViewId="0">
      <selection activeCell="B4" sqref="B4:B18"/>
    </sheetView>
  </sheetViews>
  <sheetFormatPr defaultRowHeight="14.5" x14ac:dyDescent="0.35"/>
  <cols>
    <col min="1" max="1" width="22.1796875" style="3" customWidth="1"/>
    <col min="2" max="2" width="19.7265625" style="3" customWidth="1"/>
    <col min="3" max="3" width="28.54296875" style="3" customWidth="1"/>
    <col min="4" max="4" width="49.26953125" style="3" customWidth="1"/>
    <col min="5" max="6" width="26.54296875" style="3" customWidth="1"/>
    <col min="7" max="8" width="15" style="4" customWidth="1"/>
    <col min="9" max="9" width="17.453125" style="4" customWidth="1"/>
    <col min="10" max="10" width="18" style="4" customWidth="1"/>
    <col min="11" max="13" width="15" style="4" customWidth="1"/>
    <col min="14" max="14" width="16.453125" style="3" customWidth="1"/>
    <col min="15" max="15" width="28.1796875" style="3" customWidth="1"/>
  </cols>
  <sheetData>
    <row r="2" spans="1:15" ht="15.5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78.5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x14ac:dyDescent="0.35">
      <c r="A4" s="53" t="s">
        <v>69</v>
      </c>
      <c r="B4" s="33" t="s">
        <v>111</v>
      </c>
      <c r="C4" s="8" t="s">
        <v>52</v>
      </c>
      <c r="D4" s="8" t="s">
        <v>53</v>
      </c>
      <c r="E4" s="8" t="s">
        <v>94</v>
      </c>
      <c r="F4" s="34">
        <v>1</v>
      </c>
      <c r="G4" s="34">
        <v>4</v>
      </c>
      <c r="H4" s="34">
        <v>4</v>
      </c>
      <c r="I4" s="34">
        <v>4</v>
      </c>
      <c r="J4" s="34">
        <v>2</v>
      </c>
      <c r="K4" s="34">
        <v>4</v>
      </c>
      <c r="L4" s="34">
        <v>3</v>
      </c>
      <c r="M4" s="34">
        <v>3</v>
      </c>
      <c r="N4" s="33">
        <f t="shared" ref="N4:N15" si="0">SUM(F4:M4)</f>
        <v>25</v>
      </c>
      <c r="O4" s="32"/>
    </row>
    <row r="5" spans="1:15" ht="15" thickBot="1" x14ac:dyDescent="0.4">
      <c r="B5" s="2" t="s">
        <v>10</v>
      </c>
      <c r="C5" s="8" t="s">
        <v>52</v>
      </c>
      <c r="D5" s="8" t="s">
        <v>53</v>
      </c>
      <c r="E5" s="8" t="s">
        <v>94</v>
      </c>
      <c r="F5" s="12">
        <v>4</v>
      </c>
      <c r="G5" s="12">
        <v>4</v>
      </c>
      <c r="H5" s="12">
        <v>4</v>
      </c>
      <c r="I5" s="12">
        <v>4</v>
      </c>
      <c r="J5" s="12">
        <v>1</v>
      </c>
      <c r="K5" s="12">
        <v>1</v>
      </c>
      <c r="L5" s="12">
        <v>1</v>
      </c>
      <c r="M5" s="12">
        <v>1</v>
      </c>
      <c r="N5" s="8">
        <f t="shared" si="0"/>
        <v>20</v>
      </c>
    </row>
    <row r="6" spans="1:15" x14ac:dyDescent="0.35">
      <c r="B6" s="2" t="s">
        <v>11</v>
      </c>
      <c r="C6" s="8" t="s">
        <v>52</v>
      </c>
      <c r="D6" s="8" t="s">
        <v>53</v>
      </c>
      <c r="E6" s="8" t="s">
        <v>94</v>
      </c>
      <c r="F6" s="12">
        <v>1</v>
      </c>
      <c r="G6" s="12">
        <v>4</v>
      </c>
      <c r="H6" s="12">
        <v>4</v>
      </c>
      <c r="I6" s="12">
        <v>4</v>
      </c>
      <c r="J6" s="12">
        <v>1</v>
      </c>
      <c r="K6" s="12">
        <v>3</v>
      </c>
      <c r="L6" s="12">
        <v>2</v>
      </c>
      <c r="M6" s="12">
        <v>1</v>
      </c>
      <c r="N6" s="8">
        <f t="shared" si="0"/>
        <v>20</v>
      </c>
      <c r="O6" s="32"/>
    </row>
    <row r="7" spans="1:15" ht="15" thickBot="1" x14ac:dyDescent="0.4">
      <c r="B7" s="2" t="s">
        <v>12</v>
      </c>
      <c r="C7" s="8" t="s">
        <v>52</v>
      </c>
      <c r="D7" s="8" t="s">
        <v>53</v>
      </c>
      <c r="E7" s="8" t="s">
        <v>94</v>
      </c>
      <c r="F7" s="12">
        <v>4</v>
      </c>
      <c r="G7" s="12">
        <v>4</v>
      </c>
      <c r="H7" s="12">
        <v>4</v>
      </c>
      <c r="I7" s="12">
        <v>4</v>
      </c>
      <c r="J7" s="12">
        <v>1</v>
      </c>
      <c r="K7" s="12">
        <v>1</v>
      </c>
      <c r="L7" s="12">
        <v>1</v>
      </c>
      <c r="M7" s="12">
        <v>1</v>
      </c>
      <c r="N7" s="8">
        <f t="shared" si="0"/>
        <v>20</v>
      </c>
    </row>
    <row r="8" spans="1:15" ht="15" thickBot="1" x14ac:dyDescent="0.4">
      <c r="B8" s="2" t="s">
        <v>54</v>
      </c>
      <c r="C8" s="8" t="s">
        <v>52</v>
      </c>
      <c r="D8" s="8" t="s">
        <v>53</v>
      </c>
      <c r="E8" s="8" t="s">
        <v>94</v>
      </c>
      <c r="F8" s="12">
        <v>1</v>
      </c>
      <c r="G8" s="12">
        <v>4</v>
      </c>
      <c r="H8" s="12">
        <v>4</v>
      </c>
      <c r="I8" s="12">
        <v>4</v>
      </c>
      <c r="J8" s="12">
        <v>2</v>
      </c>
      <c r="K8" s="12">
        <v>1</v>
      </c>
      <c r="L8" s="12">
        <v>2</v>
      </c>
      <c r="M8" s="12">
        <v>3</v>
      </c>
      <c r="N8" s="8">
        <f t="shared" si="0"/>
        <v>21</v>
      </c>
      <c r="O8" s="32"/>
    </row>
    <row r="9" spans="1:15" ht="15" thickBot="1" x14ac:dyDescent="0.4">
      <c r="A9" s="54" t="s">
        <v>70</v>
      </c>
      <c r="B9" s="33" t="s">
        <v>111</v>
      </c>
      <c r="C9" s="8" t="s">
        <v>52</v>
      </c>
      <c r="D9" s="8" t="s">
        <v>53</v>
      </c>
      <c r="E9" s="8" t="s">
        <v>94</v>
      </c>
      <c r="F9" s="12">
        <v>4</v>
      </c>
      <c r="G9" s="12">
        <v>4</v>
      </c>
      <c r="H9" s="12">
        <v>4</v>
      </c>
      <c r="I9" s="12">
        <v>4</v>
      </c>
      <c r="J9" s="12">
        <v>1</v>
      </c>
      <c r="K9" s="12">
        <v>1</v>
      </c>
      <c r="L9" s="12">
        <v>1</v>
      </c>
      <c r="M9" s="12">
        <v>1</v>
      </c>
      <c r="N9" s="8">
        <f t="shared" si="0"/>
        <v>20</v>
      </c>
    </row>
    <row r="10" spans="1:15" x14ac:dyDescent="0.35">
      <c r="B10" s="2" t="s">
        <v>10</v>
      </c>
      <c r="C10" s="8" t="s">
        <v>52</v>
      </c>
      <c r="D10" s="8" t="s">
        <v>53</v>
      </c>
      <c r="E10" s="8" t="s">
        <v>94</v>
      </c>
      <c r="F10" s="12">
        <v>1</v>
      </c>
      <c r="G10" s="12">
        <v>4</v>
      </c>
      <c r="H10" s="12">
        <v>4</v>
      </c>
      <c r="I10" s="12">
        <v>4</v>
      </c>
      <c r="J10" s="12">
        <v>2</v>
      </c>
      <c r="K10" s="12">
        <v>3</v>
      </c>
      <c r="L10" s="12">
        <v>2</v>
      </c>
      <c r="M10" s="12">
        <v>3</v>
      </c>
      <c r="N10" s="8">
        <f t="shared" si="0"/>
        <v>23</v>
      </c>
      <c r="O10" s="32"/>
    </row>
    <row r="11" spans="1:15" ht="15" thickBot="1" x14ac:dyDescent="0.4">
      <c r="B11" s="2" t="s">
        <v>11</v>
      </c>
      <c r="C11" s="8" t="s">
        <v>52</v>
      </c>
      <c r="D11" s="8" t="s">
        <v>53</v>
      </c>
      <c r="E11" s="8" t="s">
        <v>94</v>
      </c>
      <c r="F11" s="12">
        <v>4</v>
      </c>
      <c r="G11" s="12">
        <v>4</v>
      </c>
      <c r="H11" s="12">
        <v>4</v>
      </c>
      <c r="I11" s="12">
        <v>4</v>
      </c>
      <c r="J11" s="12">
        <v>1</v>
      </c>
      <c r="K11" s="12">
        <v>1</v>
      </c>
      <c r="L11" s="12">
        <v>1</v>
      </c>
      <c r="M11" s="12">
        <v>1</v>
      </c>
      <c r="N11" s="8">
        <f t="shared" si="0"/>
        <v>20</v>
      </c>
    </row>
    <row r="12" spans="1:15" x14ac:dyDescent="0.35">
      <c r="B12" s="2" t="s">
        <v>12</v>
      </c>
      <c r="C12" s="8" t="s">
        <v>52</v>
      </c>
      <c r="D12" s="8" t="s">
        <v>53</v>
      </c>
      <c r="E12" s="8" t="s">
        <v>94</v>
      </c>
      <c r="F12" s="5">
        <v>1</v>
      </c>
      <c r="G12" s="5">
        <v>4</v>
      </c>
      <c r="H12" s="5">
        <v>4</v>
      </c>
      <c r="I12" s="5">
        <v>3</v>
      </c>
      <c r="J12" s="5">
        <v>4</v>
      </c>
      <c r="K12" s="5">
        <v>3</v>
      </c>
      <c r="L12" s="5">
        <v>2</v>
      </c>
      <c r="M12" s="5">
        <v>3</v>
      </c>
      <c r="N12" s="8">
        <f t="shared" si="0"/>
        <v>24</v>
      </c>
      <c r="O12" s="32"/>
    </row>
    <row r="13" spans="1:15" ht="15" thickBot="1" x14ac:dyDescent="0.4">
      <c r="B13" s="2" t="s">
        <v>54</v>
      </c>
      <c r="C13" s="8" t="s">
        <v>52</v>
      </c>
      <c r="D13" s="8" t="s">
        <v>53</v>
      </c>
      <c r="E13" s="8" t="s">
        <v>94</v>
      </c>
      <c r="F13" s="5">
        <v>4</v>
      </c>
      <c r="G13" s="5">
        <v>4</v>
      </c>
      <c r="H13" s="5">
        <v>3</v>
      </c>
      <c r="I13" s="5">
        <v>3</v>
      </c>
      <c r="J13" s="5">
        <v>2</v>
      </c>
      <c r="K13" s="5">
        <v>2</v>
      </c>
      <c r="L13" s="5">
        <v>4</v>
      </c>
      <c r="M13" s="5">
        <v>4</v>
      </c>
      <c r="N13" s="8">
        <f t="shared" si="0"/>
        <v>26</v>
      </c>
    </row>
    <row r="14" spans="1:15" x14ac:dyDescent="0.35">
      <c r="A14" s="54" t="s">
        <v>71</v>
      </c>
      <c r="B14" s="33" t="s">
        <v>111</v>
      </c>
      <c r="C14" s="8" t="s">
        <v>52</v>
      </c>
      <c r="D14" s="8" t="s">
        <v>53</v>
      </c>
      <c r="E14" s="8" t="s">
        <v>94</v>
      </c>
      <c r="F14" s="5">
        <v>4</v>
      </c>
      <c r="G14" s="5">
        <v>4</v>
      </c>
      <c r="H14" s="5">
        <v>3</v>
      </c>
      <c r="I14" s="5">
        <v>3</v>
      </c>
      <c r="J14" s="5">
        <v>2</v>
      </c>
      <c r="K14" s="5">
        <v>2</v>
      </c>
      <c r="L14" s="5">
        <v>4</v>
      </c>
      <c r="M14" s="5">
        <v>4</v>
      </c>
      <c r="N14" s="8">
        <f t="shared" si="0"/>
        <v>26</v>
      </c>
    </row>
    <row r="15" spans="1:15" x14ac:dyDescent="0.35">
      <c r="B15" s="2" t="s">
        <v>10</v>
      </c>
      <c r="C15" s="8" t="s">
        <v>52</v>
      </c>
      <c r="D15" s="8" t="s">
        <v>53</v>
      </c>
      <c r="E15" s="8" t="s">
        <v>94</v>
      </c>
      <c r="F15" s="5">
        <v>4</v>
      </c>
      <c r="G15" s="5">
        <v>4</v>
      </c>
      <c r="H15" s="5">
        <v>4</v>
      </c>
      <c r="I15" s="5">
        <v>4</v>
      </c>
      <c r="J15" s="5">
        <v>1</v>
      </c>
      <c r="K15" s="5">
        <v>1</v>
      </c>
      <c r="L15" s="5">
        <v>1</v>
      </c>
      <c r="M15" s="5">
        <v>1</v>
      </c>
      <c r="N15" s="8">
        <f t="shared" si="0"/>
        <v>20</v>
      </c>
    </row>
    <row r="16" spans="1:15" x14ac:dyDescent="0.35">
      <c r="B16" s="2" t="s">
        <v>11</v>
      </c>
      <c r="C16" s="2" t="s">
        <v>52</v>
      </c>
      <c r="D16" s="8" t="s">
        <v>53</v>
      </c>
      <c r="E16" s="8" t="s">
        <v>94</v>
      </c>
      <c r="F16" s="5">
        <v>4</v>
      </c>
      <c r="G16" s="5">
        <v>4</v>
      </c>
      <c r="H16" s="5">
        <v>4</v>
      </c>
      <c r="I16" s="5">
        <v>4</v>
      </c>
      <c r="J16" s="5">
        <v>2</v>
      </c>
      <c r="K16" s="5">
        <v>2</v>
      </c>
      <c r="L16" s="5">
        <v>3</v>
      </c>
      <c r="M16" s="5">
        <v>1</v>
      </c>
      <c r="N16" s="8">
        <f t="shared" ref="N16:N17" si="1">SUM(F16:M16)</f>
        <v>24</v>
      </c>
    </row>
    <row r="17" spans="2:14" x14ac:dyDescent="0.35">
      <c r="B17" s="2" t="s">
        <v>12</v>
      </c>
      <c r="C17" s="8" t="s">
        <v>52</v>
      </c>
      <c r="D17" s="8" t="s">
        <v>53</v>
      </c>
      <c r="E17" s="8" t="s">
        <v>94</v>
      </c>
      <c r="F17" s="5">
        <v>4</v>
      </c>
      <c r="G17" s="5">
        <v>4</v>
      </c>
      <c r="H17" s="5">
        <v>4</v>
      </c>
      <c r="I17" s="5">
        <v>4</v>
      </c>
      <c r="J17" s="5">
        <v>1</v>
      </c>
      <c r="K17" s="5">
        <v>1</v>
      </c>
      <c r="L17" s="5">
        <v>1</v>
      </c>
      <c r="M17" s="5">
        <v>1</v>
      </c>
      <c r="N17" s="8">
        <f t="shared" si="1"/>
        <v>20</v>
      </c>
    </row>
    <row r="18" spans="2:14" x14ac:dyDescent="0.35">
      <c r="B18" s="2" t="s">
        <v>54</v>
      </c>
      <c r="C18" s="2" t="s">
        <v>52</v>
      </c>
      <c r="D18" s="8" t="s">
        <v>53</v>
      </c>
      <c r="E18" s="8" t="s">
        <v>94</v>
      </c>
      <c r="F18" s="5">
        <v>4</v>
      </c>
      <c r="G18" s="5">
        <v>4</v>
      </c>
      <c r="H18" s="5">
        <v>4</v>
      </c>
      <c r="I18" s="5">
        <v>4</v>
      </c>
      <c r="J18" s="5">
        <v>2</v>
      </c>
      <c r="K18" s="5">
        <v>2</v>
      </c>
      <c r="L18" s="5">
        <v>3</v>
      </c>
      <c r="M18" s="5">
        <v>1</v>
      </c>
      <c r="N18" s="8">
        <f t="shared" ref="N18" si="2">SUM(F18:M18)</f>
        <v>24</v>
      </c>
    </row>
    <row r="19" spans="2:14" x14ac:dyDescent="0.35">
      <c r="F19" s="2"/>
      <c r="G19" s="5"/>
      <c r="H19" s="5"/>
      <c r="I19" s="5"/>
      <c r="J19" s="5"/>
      <c r="K19" s="5"/>
      <c r="L19" s="5"/>
      <c r="M19" s="5"/>
      <c r="N19" s="2"/>
    </row>
    <row r="20" spans="2:14" x14ac:dyDescent="0.35">
      <c r="F20" s="2"/>
      <c r="G20" s="5"/>
      <c r="H20" s="5"/>
      <c r="I20" s="5"/>
      <c r="J20" s="5"/>
      <c r="K20" s="5"/>
      <c r="L20" s="5"/>
      <c r="M20" s="5"/>
      <c r="N20" s="2"/>
    </row>
  </sheetData>
  <mergeCells count="7">
    <mergeCell ref="N2:N3"/>
    <mergeCell ref="O2:O3"/>
    <mergeCell ref="A2:A3"/>
    <mergeCell ref="B2:B3"/>
    <mergeCell ref="C2:C3"/>
    <mergeCell ref="D2:D3"/>
    <mergeCell ref="E2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'Indicators and scoring'!$A$12:$A$15</xm:f>
          </x14:formula1>
          <xm:sqref>F4:M18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"/>
  <sheetViews>
    <sheetView workbookViewId="0">
      <selection activeCell="D6" sqref="D6"/>
    </sheetView>
  </sheetViews>
  <sheetFormatPr defaultRowHeight="14.5" x14ac:dyDescent="0.35"/>
  <cols>
    <col min="1" max="1" width="18.26953125" bestFit="1" customWidth="1"/>
    <col min="2" max="2" width="15.81640625" bestFit="1" customWidth="1"/>
    <col min="3" max="3" width="17" customWidth="1"/>
    <col min="4" max="4" width="20.1796875" bestFit="1" customWidth="1"/>
    <col min="5" max="5" width="31.81640625" bestFit="1" customWidth="1"/>
    <col min="6" max="6" width="13.26953125" bestFit="1" customWidth="1"/>
    <col min="7" max="7" width="14.54296875" customWidth="1"/>
    <col min="8" max="8" width="14.1796875" customWidth="1"/>
    <col min="9" max="9" width="13.81640625" customWidth="1"/>
    <col min="10" max="11" width="12.81640625" customWidth="1"/>
    <col min="12" max="12" width="12.7265625" customWidth="1"/>
    <col min="13" max="13" width="12.1796875" customWidth="1"/>
    <col min="15" max="15" width="24.81640625" bestFit="1" customWidth="1"/>
  </cols>
  <sheetData>
    <row r="1" spans="1:15" x14ac:dyDescent="0.3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3"/>
      <c r="O1" s="3"/>
    </row>
    <row r="2" spans="1:15" ht="15.5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130.5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s="60" customFormat="1" ht="13.5" thickBot="1" x14ac:dyDescent="0.35">
      <c r="A4" s="55" t="s">
        <v>69</v>
      </c>
      <c r="B4" s="56" t="s">
        <v>111</v>
      </c>
      <c r="C4" s="56" t="s">
        <v>56</v>
      </c>
      <c r="D4" s="56" t="s">
        <v>57</v>
      </c>
      <c r="E4" s="56" t="s">
        <v>58</v>
      </c>
      <c r="F4" s="57">
        <v>4</v>
      </c>
      <c r="G4" s="57">
        <v>4</v>
      </c>
      <c r="H4" s="57">
        <v>4</v>
      </c>
      <c r="I4" s="57">
        <v>4</v>
      </c>
      <c r="J4" s="57">
        <v>2</v>
      </c>
      <c r="K4" s="57">
        <v>1</v>
      </c>
      <c r="L4" s="57">
        <v>1</v>
      </c>
      <c r="M4" s="57">
        <v>1</v>
      </c>
      <c r="N4" s="58">
        <f t="shared" ref="N4:N6" si="0">SUM(F4:M4)</f>
        <v>21</v>
      </c>
      <c r="O4" s="59" t="s">
        <v>81</v>
      </c>
    </row>
    <row r="5" spans="1:15" s="60" customFormat="1" ht="13.5" thickBot="1" x14ac:dyDescent="0.35">
      <c r="A5" s="55" t="s">
        <v>70</v>
      </c>
      <c r="B5" s="56" t="s">
        <v>111</v>
      </c>
      <c r="C5" s="56" t="s">
        <v>56</v>
      </c>
      <c r="D5" s="56" t="s">
        <v>57</v>
      </c>
      <c r="E5" s="56" t="s">
        <v>58</v>
      </c>
      <c r="F5" s="61">
        <v>4</v>
      </c>
      <c r="G5" s="61">
        <v>4</v>
      </c>
      <c r="H5" s="61">
        <v>4</v>
      </c>
      <c r="I5" s="61">
        <v>4</v>
      </c>
      <c r="J5" s="61">
        <v>2</v>
      </c>
      <c r="K5" s="61">
        <v>1</v>
      </c>
      <c r="L5" s="61">
        <v>1</v>
      </c>
      <c r="M5" s="61">
        <v>1</v>
      </c>
      <c r="N5" s="56">
        <f t="shared" si="0"/>
        <v>21</v>
      </c>
      <c r="O5" s="59" t="s">
        <v>81</v>
      </c>
    </row>
    <row r="6" spans="1:15" s="60" customFormat="1" ht="13" x14ac:dyDescent="0.3">
      <c r="A6" s="55" t="s">
        <v>71</v>
      </c>
      <c r="B6" s="56" t="s">
        <v>111</v>
      </c>
      <c r="C6" s="56" t="s">
        <v>56</v>
      </c>
      <c r="D6" s="56" t="s">
        <v>57</v>
      </c>
      <c r="E6" s="56" t="s">
        <v>58</v>
      </c>
      <c r="F6" s="61">
        <v>4</v>
      </c>
      <c r="G6" s="61">
        <v>4</v>
      </c>
      <c r="H6" s="61">
        <v>4</v>
      </c>
      <c r="I6" s="61">
        <v>4</v>
      </c>
      <c r="J6" s="61">
        <v>2</v>
      </c>
      <c r="K6" s="61">
        <v>1</v>
      </c>
      <c r="L6" s="61">
        <v>1</v>
      </c>
      <c r="M6" s="61">
        <v>1</v>
      </c>
      <c r="N6" s="56">
        <f t="shared" si="0"/>
        <v>21</v>
      </c>
      <c r="O6" s="59" t="s">
        <v>81</v>
      </c>
    </row>
    <row r="7" spans="1:15" x14ac:dyDescent="0.35">
      <c r="A7" s="3"/>
      <c r="B7" s="8"/>
      <c r="C7" s="8"/>
      <c r="D7" s="8"/>
      <c r="E7" s="8"/>
      <c r="F7" s="12"/>
      <c r="G7" s="12"/>
      <c r="H7" s="12"/>
      <c r="I7" s="12"/>
      <c r="J7" s="12"/>
      <c r="K7" s="12"/>
      <c r="L7" s="12"/>
      <c r="M7" s="12"/>
      <c r="N7" s="8"/>
      <c r="O7" s="3"/>
    </row>
  </sheetData>
  <mergeCells count="7">
    <mergeCell ref="O2:O3"/>
    <mergeCell ref="A2:A3"/>
    <mergeCell ref="B2:B3"/>
    <mergeCell ref="C2:C3"/>
    <mergeCell ref="D2:D3"/>
    <mergeCell ref="E2:E3"/>
    <mergeCell ref="N2:N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'Indicators and scoring'!$A$12:$A$15</xm:f>
          </x14:formula1>
          <xm:sqref>F4:M7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"/>
  <sheetViews>
    <sheetView workbookViewId="0">
      <selection activeCell="F4" sqref="F4"/>
    </sheetView>
  </sheetViews>
  <sheetFormatPr defaultRowHeight="14.5" x14ac:dyDescent="0.35"/>
  <cols>
    <col min="1" max="1" width="16.54296875" bestFit="1" customWidth="1"/>
    <col min="2" max="2" width="15.81640625" bestFit="1" customWidth="1"/>
    <col min="3" max="3" width="26.54296875" bestFit="1" customWidth="1"/>
    <col min="4" max="4" width="33" customWidth="1"/>
    <col min="5" max="5" width="25.1796875" customWidth="1"/>
    <col min="6" max="6" width="13.26953125" bestFit="1" customWidth="1"/>
    <col min="7" max="8" width="13.81640625" bestFit="1" customWidth="1"/>
    <col min="9" max="9" width="17.453125" bestFit="1" customWidth="1"/>
    <col min="10" max="10" width="15.7265625" bestFit="1" customWidth="1"/>
    <col min="11" max="11" width="10.1796875" bestFit="1" customWidth="1"/>
    <col min="12" max="12" width="10.81640625" bestFit="1" customWidth="1"/>
    <col min="13" max="13" width="11.54296875" bestFit="1" customWidth="1"/>
    <col min="15" max="15" width="27.1796875" bestFit="1" customWidth="1"/>
  </cols>
  <sheetData>
    <row r="1" spans="1:15" s="3" customFormat="1" x14ac:dyDescent="0.35">
      <c r="G1" s="4"/>
      <c r="H1" s="4"/>
      <c r="I1" s="4"/>
      <c r="J1" s="4"/>
      <c r="K1" s="4"/>
      <c r="L1" s="4"/>
      <c r="M1" s="4"/>
    </row>
    <row r="2" spans="1:15" s="3" customFormat="1" ht="25.5" customHeight="1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s="3" customFormat="1" ht="83.5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s="32" customFormat="1" ht="19.5" customHeight="1" thickBot="1" x14ac:dyDescent="0.4">
      <c r="A4" s="55" t="s">
        <v>69</v>
      </c>
      <c r="B4" s="33" t="s">
        <v>111</v>
      </c>
      <c r="C4" s="33" t="s">
        <v>95</v>
      </c>
      <c r="D4" s="33" t="s">
        <v>116</v>
      </c>
      <c r="E4" s="33" t="s">
        <v>96</v>
      </c>
      <c r="F4" s="34">
        <v>4</v>
      </c>
      <c r="G4" s="34">
        <v>3</v>
      </c>
      <c r="H4" s="34">
        <v>2</v>
      </c>
      <c r="I4" s="34">
        <v>4</v>
      </c>
      <c r="J4" s="34">
        <v>3</v>
      </c>
      <c r="K4" s="34">
        <v>2</v>
      </c>
      <c r="L4" s="34">
        <v>3</v>
      </c>
      <c r="M4" s="34">
        <v>3</v>
      </c>
      <c r="N4" s="33">
        <f t="shared" ref="N4:N6" si="0">SUM(F4:M4)</f>
        <v>24</v>
      </c>
    </row>
    <row r="5" spans="1:15" s="2" customFormat="1" ht="19.5" customHeight="1" thickBot="1" x14ac:dyDescent="0.4">
      <c r="A5" s="55" t="s">
        <v>70</v>
      </c>
      <c r="B5" s="33" t="s">
        <v>111</v>
      </c>
      <c r="C5" s="33" t="s">
        <v>95</v>
      </c>
      <c r="D5" s="33" t="s">
        <v>116</v>
      </c>
      <c r="E5" s="2" t="s">
        <v>97</v>
      </c>
      <c r="F5" s="5">
        <v>4</v>
      </c>
      <c r="G5" s="5">
        <v>3</v>
      </c>
      <c r="H5" s="5">
        <v>2</v>
      </c>
      <c r="I5" s="5">
        <v>4</v>
      </c>
      <c r="J5" s="5">
        <v>3</v>
      </c>
      <c r="K5" s="5">
        <v>2</v>
      </c>
      <c r="L5" s="5">
        <v>3</v>
      </c>
      <c r="M5" s="5">
        <v>3</v>
      </c>
      <c r="N5" s="2">
        <f t="shared" si="0"/>
        <v>24</v>
      </c>
    </row>
    <row r="6" spans="1:15" s="2" customFormat="1" ht="19.5" customHeight="1" x14ac:dyDescent="0.35">
      <c r="A6" s="55" t="s">
        <v>71</v>
      </c>
      <c r="B6" s="33" t="s">
        <v>111</v>
      </c>
      <c r="C6" s="33" t="s">
        <v>95</v>
      </c>
      <c r="D6" s="33" t="s">
        <v>116</v>
      </c>
      <c r="E6" s="2" t="s">
        <v>98</v>
      </c>
      <c r="F6" s="5">
        <v>4</v>
      </c>
      <c r="G6" s="5">
        <v>3</v>
      </c>
      <c r="H6" s="5">
        <v>2</v>
      </c>
      <c r="I6" s="5">
        <v>4</v>
      </c>
      <c r="J6" s="5">
        <v>3</v>
      </c>
      <c r="K6" s="5">
        <v>2</v>
      </c>
      <c r="L6" s="5">
        <v>3</v>
      </c>
      <c r="M6" s="5">
        <v>3</v>
      </c>
      <c r="N6" s="2">
        <f t="shared" si="0"/>
        <v>24</v>
      </c>
    </row>
    <row r="7" spans="1:15" x14ac:dyDescent="0.35">
      <c r="A7" s="3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5"/>
      <c r="N7" s="2"/>
    </row>
    <row r="8" spans="1:15" x14ac:dyDescent="0.35">
      <c r="A8" s="3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5"/>
      <c r="N8" s="2"/>
    </row>
    <row r="9" spans="1:15" x14ac:dyDescent="0.35">
      <c r="A9" s="3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5"/>
      <c r="N9" s="2"/>
    </row>
  </sheetData>
  <mergeCells count="7">
    <mergeCell ref="O2:O3"/>
    <mergeCell ref="A2:A3"/>
    <mergeCell ref="B2:B3"/>
    <mergeCell ref="C2:C3"/>
    <mergeCell ref="D2:D3"/>
    <mergeCell ref="E2:E3"/>
    <mergeCell ref="N2:N3"/>
  </mergeCells>
  <dataValidations count="1">
    <dataValidation type="list" allowBlank="1" showInputMessage="1" showErrorMessage="1" sqref="G7:M9" xr:uid="{00000000-0002-0000-06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'Indicators and scoring'!$A$12:$A$15</xm:f>
          </x14:formula1>
          <xm:sqref>F4:M6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"/>
  <sheetViews>
    <sheetView topLeftCell="B1" workbookViewId="0">
      <selection activeCell="F4" sqref="F4"/>
    </sheetView>
  </sheetViews>
  <sheetFormatPr defaultRowHeight="14.5" x14ac:dyDescent="0.35"/>
  <cols>
    <col min="1" max="1" width="22.1796875" style="3" customWidth="1"/>
    <col min="2" max="2" width="19.7265625" style="3" customWidth="1"/>
    <col min="3" max="3" width="28.54296875" style="3" customWidth="1"/>
    <col min="4" max="4" width="49.26953125" style="3" customWidth="1"/>
    <col min="5" max="6" width="26.54296875" style="3" customWidth="1"/>
    <col min="7" max="8" width="15" style="4" customWidth="1"/>
    <col min="9" max="9" width="17.453125" style="4" customWidth="1"/>
    <col min="10" max="10" width="18" style="4" customWidth="1"/>
    <col min="11" max="13" width="15" style="4" customWidth="1"/>
    <col min="14" max="14" width="16.453125" style="3" customWidth="1"/>
    <col min="15" max="15" width="50.81640625" customWidth="1"/>
  </cols>
  <sheetData>
    <row r="1" spans="1:15" s="3" customFormat="1" x14ac:dyDescent="0.35">
      <c r="G1" s="4"/>
      <c r="H1" s="4"/>
      <c r="I1" s="4"/>
      <c r="J1" s="4"/>
      <c r="K1" s="4"/>
      <c r="L1" s="4"/>
      <c r="M1" s="4"/>
    </row>
    <row r="2" spans="1:15" s="3" customFormat="1" ht="25.5" customHeight="1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s="3" customFormat="1" ht="83.5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s="32" customFormat="1" ht="19.5" customHeight="1" thickBot="1" x14ac:dyDescent="0.4">
      <c r="A4" s="55" t="s">
        <v>69</v>
      </c>
      <c r="B4" s="33" t="s">
        <v>111</v>
      </c>
      <c r="C4" s="33" t="s">
        <v>50</v>
      </c>
      <c r="D4" s="33" t="s">
        <v>14</v>
      </c>
      <c r="E4" s="33" t="s">
        <v>66</v>
      </c>
      <c r="F4" s="34">
        <v>4</v>
      </c>
      <c r="G4" s="34">
        <v>1</v>
      </c>
      <c r="H4" s="34">
        <v>1</v>
      </c>
      <c r="I4" s="34">
        <v>4</v>
      </c>
      <c r="J4" s="34">
        <v>2</v>
      </c>
      <c r="K4" s="34">
        <v>3</v>
      </c>
      <c r="L4" s="34">
        <v>1</v>
      </c>
      <c r="M4" s="34">
        <v>1</v>
      </c>
      <c r="N4" s="33">
        <f t="shared" ref="N4:N6" si="0">SUM(F4:M4)</f>
        <v>17</v>
      </c>
    </row>
    <row r="5" spans="1:15" s="3" customFormat="1" ht="19.5" customHeight="1" thickBot="1" x14ac:dyDescent="0.4">
      <c r="A5" s="55" t="s">
        <v>70</v>
      </c>
      <c r="B5" s="33" t="s">
        <v>111</v>
      </c>
      <c r="C5" s="33" t="s">
        <v>50</v>
      </c>
      <c r="D5" s="2"/>
      <c r="E5" s="33" t="s">
        <v>66</v>
      </c>
      <c r="F5" s="34">
        <v>4</v>
      </c>
      <c r="G5" s="34">
        <v>1</v>
      </c>
      <c r="H5" s="34">
        <v>1</v>
      </c>
      <c r="I5" s="34">
        <v>4</v>
      </c>
      <c r="J5" s="34">
        <v>2</v>
      </c>
      <c r="K5" s="34">
        <v>3</v>
      </c>
      <c r="L5" s="34">
        <v>1</v>
      </c>
      <c r="M5" s="34">
        <v>1</v>
      </c>
      <c r="N5" s="33">
        <f t="shared" si="0"/>
        <v>17</v>
      </c>
    </row>
    <row r="6" spans="1:15" s="3" customFormat="1" ht="19.5" customHeight="1" x14ac:dyDescent="0.35">
      <c r="A6" s="55" t="s">
        <v>71</v>
      </c>
      <c r="B6" s="33" t="s">
        <v>111</v>
      </c>
      <c r="C6" s="33" t="s">
        <v>50</v>
      </c>
      <c r="D6" s="2"/>
      <c r="E6" s="33" t="s">
        <v>66</v>
      </c>
      <c r="F6" s="34">
        <v>4</v>
      </c>
      <c r="G6" s="34">
        <v>1</v>
      </c>
      <c r="H6" s="34">
        <v>1</v>
      </c>
      <c r="I6" s="34">
        <v>4</v>
      </c>
      <c r="J6" s="34">
        <v>2</v>
      </c>
      <c r="K6" s="34">
        <v>3</v>
      </c>
      <c r="L6" s="34">
        <v>1</v>
      </c>
      <c r="M6" s="34">
        <v>1</v>
      </c>
      <c r="N6" s="33">
        <f t="shared" si="0"/>
        <v>17</v>
      </c>
    </row>
    <row r="7" spans="1:15" s="3" customFormat="1" ht="19.5" customHeight="1" x14ac:dyDescent="0.35"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5"/>
      <c r="N7" s="2"/>
    </row>
    <row r="8" spans="1:15" s="3" customFormat="1" ht="19.5" customHeight="1" x14ac:dyDescent="0.35"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5"/>
      <c r="N8" s="2"/>
    </row>
    <row r="9" spans="1:15" s="3" customFormat="1" ht="19.5" customHeight="1" x14ac:dyDescent="0.35"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5"/>
      <c r="N9" s="2"/>
    </row>
    <row r="10" spans="1:15" s="3" customFormat="1" ht="19.5" customHeight="1" x14ac:dyDescent="0.35"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5"/>
      <c r="N10" s="2"/>
    </row>
  </sheetData>
  <mergeCells count="7">
    <mergeCell ref="N2:N3"/>
    <mergeCell ref="O2:O3"/>
    <mergeCell ref="A2:A3"/>
    <mergeCell ref="B2:B3"/>
    <mergeCell ref="C2:C3"/>
    <mergeCell ref="D2:D3"/>
    <mergeCell ref="E2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'Indicators and scoring'!$A$12:$A$15</xm:f>
          </x14:formula1>
          <xm:sqref>F4:M6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D6" sqref="D6"/>
    </sheetView>
  </sheetViews>
  <sheetFormatPr defaultRowHeight="14.5" x14ac:dyDescent="0.35"/>
  <cols>
    <col min="1" max="1" width="22.1796875" style="3" customWidth="1"/>
    <col min="2" max="2" width="19.7265625" style="3" customWidth="1"/>
    <col min="3" max="3" width="28.54296875" style="3" customWidth="1"/>
    <col min="4" max="4" width="49.26953125" style="3" customWidth="1"/>
    <col min="5" max="6" width="26.54296875" style="3" customWidth="1"/>
    <col min="7" max="8" width="15" style="4" customWidth="1"/>
    <col min="9" max="9" width="17.453125" style="4" customWidth="1"/>
    <col min="10" max="10" width="18" style="4" customWidth="1"/>
    <col min="11" max="13" width="15" style="4" customWidth="1"/>
    <col min="14" max="14" width="16.453125" style="3" customWidth="1"/>
  </cols>
  <sheetData>
    <row r="1" spans="1:15" s="3" customFormat="1" x14ac:dyDescent="0.35">
      <c r="G1" s="4"/>
      <c r="H1" s="4"/>
      <c r="I1" s="4"/>
      <c r="J1" s="4"/>
      <c r="K1" s="4"/>
      <c r="L1" s="4"/>
      <c r="M1" s="4"/>
    </row>
    <row r="2" spans="1:15" s="3" customFormat="1" ht="25.5" customHeight="1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s="3" customFormat="1" ht="83.5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s="32" customFormat="1" ht="19.5" customHeight="1" thickBot="1" x14ac:dyDescent="0.4">
      <c r="A4" s="55" t="s">
        <v>69</v>
      </c>
      <c r="B4" s="33" t="s">
        <v>111</v>
      </c>
      <c r="C4" s="33" t="s">
        <v>51</v>
      </c>
      <c r="D4" s="33" t="s">
        <v>117</v>
      </c>
      <c r="E4" s="33" t="s">
        <v>96</v>
      </c>
      <c r="F4" s="34">
        <v>1</v>
      </c>
      <c r="G4" s="34">
        <v>4</v>
      </c>
      <c r="H4" s="34">
        <v>4</v>
      </c>
      <c r="I4" s="34">
        <v>2</v>
      </c>
      <c r="J4" s="34">
        <v>2</v>
      </c>
      <c r="K4" s="34">
        <v>3</v>
      </c>
      <c r="L4" s="34">
        <v>2</v>
      </c>
      <c r="M4" s="34">
        <v>3</v>
      </c>
      <c r="N4" s="33">
        <f t="shared" ref="N4" si="0">SUM(F4:M4)</f>
        <v>21</v>
      </c>
    </row>
    <row r="5" spans="1:15" s="3" customFormat="1" ht="19.5" customHeight="1" thickBot="1" x14ac:dyDescent="0.4">
      <c r="A5" s="55" t="s">
        <v>70</v>
      </c>
      <c r="B5" s="33" t="s">
        <v>111</v>
      </c>
      <c r="C5" s="33" t="s">
        <v>51</v>
      </c>
      <c r="D5" s="33" t="s">
        <v>117</v>
      </c>
      <c r="E5" s="8" t="s">
        <v>97</v>
      </c>
      <c r="F5" s="12">
        <v>2</v>
      </c>
      <c r="G5" s="12">
        <v>2</v>
      </c>
      <c r="H5" s="12">
        <v>1</v>
      </c>
      <c r="I5" s="12">
        <v>3</v>
      </c>
      <c r="J5" s="12">
        <v>1</v>
      </c>
      <c r="K5" s="12">
        <v>1</v>
      </c>
      <c r="L5" s="12">
        <v>1</v>
      </c>
      <c r="M5" s="12">
        <v>1</v>
      </c>
      <c r="N5" s="8">
        <f t="shared" ref="N5:N6" si="1">SUM(F5:M5)</f>
        <v>12</v>
      </c>
    </row>
    <row r="6" spans="1:15" s="3" customFormat="1" ht="19.5" customHeight="1" x14ac:dyDescent="0.35">
      <c r="A6" s="55" t="s">
        <v>71</v>
      </c>
      <c r="B6" s="33" t="s">
        <v>111</v>
      </c>
      <c r="C6" s="33" t="s">
        <v>51</v>
      </c>
      <c r="D6" s="33" t="s">
        <v>117</v>
      </c>
      <c r="E6" s="8" t="s">
        <v>98</v>
      </c>
      <c r="F6" s="12">
        <v>4</v>
      </c>
      <c r="G6" s="12">
        <v>2</v>
      </c>
      <c r="H6" s="12">
        <v>1</v>
      </c>
      <c r="I6" s="12">
        <v>3</v>
      </c>
      <c r="J6" s="12">
        <v>3</v>
      </c>
      <c r="K6" s="12">
        <v>3</v>
      </c>
      <c r="L6" s="12">
        <v>2</v>
      </c>
      <c r="M6" s="12">
        <v>3</v>
      </c>
      <c r="N6" s="8">
        <f t="shared" si="1"/>
        <v>21</v>
      </c>
    </row>
    <row r="7" spans="1:15" x14ac:dyDescent="0.35"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5"/>
      <c r="N7" s="2"/>
    </row>
    <row r="8" spans="1:15" x14ac:dyDescent="0.35"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5"/>
      <c r="N8" s="2"/>
    </row>
    <row r="9" spans="1:15" x14ac:dyDescent="0.35"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5"/>
      <c r="N9" s="2"/>
    </row>
    <row r="10" spans="1:15" x14ac:dyDescent="0.35"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5"/>
      <c r="N10" s="2"/>
    </row>
  </sheetData>
  <mergeCells count="7">
    <mergeCell ref="N2:N3"/>
    <mergeCell ref="O2:O3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G7:M10" xr:uid="{00000000-0002-0000-07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'Indicators and scoring'!$A$12:$A$15</xm:f>
          </x14:formula1>
          <xm:sqref>F4:M6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8"/>
  <sheetViews>
    <sheetView zoomScale="80" zoomScaleNormal="80" workbookViewId="0">
      <pane ySplit="3" topLeftCell="A4" activePane="bottomLeft" state="frozen"/>
      <selection pane="bottomLeft" activeCell="A5" sqref="A5"/>
    </sheetView>
  </sheetViews>
  <sheetFormatPr defaultRowHeight="14.5" x14ac:dyDescent="0.35"/>
  <cols>
    <col min="1" max="1" width="16.54296875" bestFit="1" customWidth="1"/>
    <col min="2" max="2" width="15.81640625" bestFit="1" customWidth="1"/>
    <col min="3" max="3" width="16.26953125" customWidth="1"/>
    <col min="4" max="4" width="30.7265625" customWidth="1"/>
    <col min="5" max="5" width="22.7265625" customWidth="1"/>
    <col min="6" max="6" width="13.26953125" bestFit="1" customWidth="1"/>
    <col min="7" max="7" width="17.453125" customWidth="1"/>
    <col min="8" max="8" width="18.54296875" customWidth="1"/>
    <col min="9" max="9" width="17.7265625" customWidth="1"/>
    <col min="10" max="10" width="19.453125" customWidth="1"/>
    <col min="11" max="11" width="18.1796875" customWidth="1"/>
    <col min="12" max="13" width="12.81640625" customWidth="1"/>
    <col min="15" max="15" width="12.453125" customWidth="1"/>
  </cols>
  <sheetData>
    <row r="1" spans="1:15" x14ac:dyDescent="0.3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3"/>
      <c r="O1" s="3"/>
    </row>
    <row r="2" spans="1:15" ht="15.5" x14ac:dyDescent="0.35">
      <c r="A2" s="73" t="s">
        <v>9</v>
      </c>
      <c r="B2" s="75" t="s">
        <v>8</v>
      </c>
      <c r="C2" s="77" t="s">
        <v>1</v>
      </c>
      <c r="D2" s="79" t="s">
        <v>2</v>
      </c>
      <c r="E2" s="71" t="s">
        <v>6</v>
      </c>
      <c r="F2" s="14" t="s">
        <v>16</v>
      </c>
      <c r="G2" s="13" t="s">
        <v>74</v>
      </c>
      <c r="H2" s="13" t="s">
        <v>17</v>
      </c>
      <c r="I2" s="13" t="s">
        <v>20</v>
      </c>
      <c r="J2" s="13" t="s">
        <v>19</v>
      </c>
      <c r="K2" s="13" t="s">
        <v>18</v>
      </c>
      <c r="L2" s="13" t="s">
        <v>18</v>
      </c>
      <c r="M2" s="13" t="s">
        <v>76</v>
      </c>
      <c r="N2" s="71" t="s">
        <v>21</v>
      </c>
      <c r="O2" s="74" t="s">
        <v>7</v>
      </c>
    </row>
    <row r="3" spans="1:15" ht="148.5" customHeight="1" thickBot="1" x14ac:dyDescent="0.4">
      <c r="A3" s="73"/>
      <c r="B3" s="76"/>
      <c r="C3" s="78"/>
      <c r="D3" s="80"/>
      <c r="E3" s="72"/>
      <c r="F3" s="31" t="s">
        <v>15</v>
      </c>
      <c r="G3" s="31" t="s">
        <v>75</v>
      </c>
      <c r="H3" s="31" t="s">
        <v>29</v>
      </c>
      <c r="I3" s="31" t="s">
        <v>48</v>
      </c>
      <c r="J3" s="31" t="s">
        <v>49</v>
      </c>
      <c r="K3" s="31" t="s">
        <v>46</v>
      </c>
      <c r="L3" s="31" t="s">
        <v>47</v>
      </c>
      <c r="M3" s="31" t="s">
        <v>77</v>
      </c>
      <c r="N3" s="72"/>
      <c r="O3" s="74"/>
    </row>
    <row r="4" spans="1:15" ht="15" thickBot="1" x14ac:dyDescent="0.4">
      <c r="A4" s="53" t="s">
        <v>69</v>
      </c>
      <c r="B4" s="33" t="s">
        <v>111</v>
      </c>
      <c r="C4" s="33" t="s">
        <v>84</v>
      </c>
      <c r="D4" s="2" t="s">
        <v>118</v>
      </c>
      <c r="E4" s="33" t="s">
        <v>73</v>
      </c>
      <c r="F4" s="34">
        <v>1</v>
      </c>
      <c r="G4" s="34">
        <v>4</v>
      </c>
      <c r="H4" s="34">
        <v>2</v>
      </c>
      <c r="I4" s="34">
        <v>2</v>
      </c>
      <c r="J4" s="34">
        <v>4</v>
      </c>
      <c r="K4" s="34">
        <v>4</v>
      </c>
      <c r="L4" s="34">
        <v>2</v>
      </c>
      <c r="M4" s="34">
        <v>2</v>
      </c>
      <c r="N4" s="33">
        <f t="shared" ref="N4:N6" si="0">SUM(F4:M4)</f>
        <v>21</v>
      </c>
      <c r="O4" s="32" t="s">
        <v>86</v>
      </c>
    </row>
    <row r="5" spans="1:15" ht="15" thickBot="1" x14ac:dyDescent="0.4">
      <c r="A5" s="3"/>
      <c r="B5" s="2" t="s">
        <v>10</v>
      </c>
      <c r="C5" s="33" t="s">
        <v>84</v>
      </c>
      <c r="D5" s="2" t="s">
        <v>119</v>
      </c>
      <c r="E5" s="33" t="s">
        <v>73</v>
      </c>
      <c r="F5" s="12">
        <v>3</v>
      </c>
      <c r="G5" s="12">
        <v>4</v>
      </c>
      <c r="H5" s="12">
        <v>3</v>
      </c>
      <c r="I5" s="12">
        <v>2</v>
      </c>
      <c r="J5" s="12">
        <v>2</v>
      </c>
      <c r="K5" s="12">
        <v>2</v>
      </c>
      <c r="L5" s="12">
        <v>2</v>
      </c>
      <c r="M5" s="12">
        <v>1</v>
      </c>
      <c r="N5" s="8">
        <f t="shared" si="0"/>
        <v>19</v>
      </c>
      <c r="O5" s="3" t="s">
        <v>85</v>
      </c>
    </row>
    <row r="6" spans="1:15" ht="15" thickBot="1" x14ac:dyDescent="0.4">
      <c r="A6" s="3"/>
      <c r="B6" s="2" t="s">
        <v>11</v>
      </c>
      <c r="C6" s="33" t="s">
        <v>84</v>
      </c>
      <c r="D6" s="2" t="s">
        <v>120</v>
      </c>
      <c r="E6" s="33" t="s">
        <v>73</v>
      </c>
      <c r="F6" s="12">
        <v>4</v>
      </c>
      <c r="G6" s="12">
        <v>4</v>
      </c>
      <c r="H6" s="12">
        <v>4</v>
      </c>
      <c r="I6" s="12">
        <v>4</v>
      </c>
      <c r="J6" s="12">
        <v>4</v>
      </c>
      <c r="K6" s="12">
        <v>1</v>
      </c>
      <c r="L6" s="12">
        <v>1</v>
      </c>
      <c r="M6" s="12">
        <v>1</v>
      </c>
      <c r="N6" s="8">
        <f t="shared" si="0"/>
        <v>23</v>
      </c>
      <c r="O6" s="3"/>
    </row>
    <row r="7" spans="1:15" ht="15" thickBot="1" x14ac:dyDescent="0.4">
      <c r="A7" s="3"/>
      <c r="B7" s="2" t="s">
        <v>12</v>
      </c>
      <c r="C7" s="33" t="s">
        <v>84</v>
      </c>
      <c r="D7" s="2" t="s">
        <v>121</v>
      </c>
      <c r="E7" s="33" t="s">
        <v>73</v>
      </c>
      <c r="F7" s="34">
        <v>1</v>
      </c>
      <c r="G7" s="34">
        <v>4</v>
      </c>
      <c r="H7" s="34">
        <v>2</v>
      </c>
      <c r="I7" s="34">
        <v>2</v>
      </c>
      <c r="J7" s="34">
        <v>4</v>
      </c>
      <c r="K7" s="34">
        <v>4</v>
      </c>
      <c r="L7" s="34">
        <v>2</v>
      </c>
      <c r="M7" s="34">
        <v>2</v>
      </c>
      <c r="N7" s="33">
        <f t="shared" ref="N7:N15" si="1">SUM(F7:M7)</f>
        <v>21</v>
      </c>
      <c r="O7" s="32"/>
    </row>
    <row r="8" spans="1:15" ht="15" thickBot="1" x14ac:dyDescent="0.4">
      <c r="A8" s="3"/>
      <c r="B8" s="2" t="s">
        <v>54</v>
      </c>
      <c r="C8" s="33" t="s">
        <v>84</v>
      </c>
      <c r="D8" s="2" t="s">
        <v>122</v>
      </c>
      <c r="E8" s="33" t="s">
        <v>73</v>
      </c>
      <c r="F8" s="12">
        <v>3</v>
      </c>
      <c r="G8" s="12">
        <v>4</v>
      </c>
      <c r="H8" s="12">
        <v>3</v>
      </c>
      <c r="I8" s="12">
        <v>2</v>
      </c>
      <c r="J8" s="12">
        <v>2</v>
      </c>
      <c r="K8" s="12">
        <v>2</v>
      </c>
      <c r="L8" s="12">
        <v>2</v>
      </c>
      <c r="M8" s="12">
        <v>1</v>
      </c>
      <c r="N8" s="8">
        <f t="shared" si="1"/>
        <v>19</v>
      </c>
      <c r="O8" s="3"/>
    </row>
    <row r="9" spans="1:15" ht="15" thickBot="1" x14ac:dyDescent="0.4">
      <c r="A9" s="54" t="s">
        <v>70</v>
      </c>
      <c r="B9" s="33" t="s">
        <v>111</v>
      </c>
      <c r="C9" s="33" t="s">
        <v>84</v>
      </c>
      <c r="D9" s="2" t="s">
        <v>123</v>
      </c>
      <c r="E9" s="33" t="s">
        <v>78</v>
      </c>
      <c r="F9" s="12">
        <v>4</v>
      </c>
      <c r="G9" s="12">
        <v>4</v>
      </c>
      <c r="H9" s="12">
        <v>4</v>
      </c>
      <c r="I9" s="12">
        <v>4</v>
      </c>
      <c r="J9" s="12">
        <v>4</v>
      </c>
      <c r="K9" s="12">
        <v>1</v>
      </c>
      <c r="L9" s="12">
        <v>1</v>
      </c>
      <c r="M9" s="12">
        <v>1</v>
      </c>
      <c r="N9" s="8">
        <f t="shared" si="1"/>
        <v>23</v>
      </c>
      <c r="O9" s="3"/>
    </row>
    <row r="10" spans="1:15" ht="15" thickBot="1" x14ac:dyDescent="0.4">
      <c r="A10" s="3"/>
      <c r="B10" s="2" t="s">
        <v>10</v>
      </c>
      <c r="C10" s="33" t="s">
        <v>84</v>
      </c>
      <c r="D10" s="2" t="s">
        <v>124</v>
      </c>
      <c r="E10" s="33" t="s">
        <v>78</v>
      </c>
      <c r="F10" s="34">
        <v>1</v>
      </c>
      <c r="G10" s="34">
        <v>4</v>
      </c>
      <c r="H10" s="34">
        <v>2</v>
      </c>
      <c r="I10" s="34">
        <v>2</v>
      </c>
      <c r="J10" s="34">
        <v>4</v>
      </c>
      <c r="K10" s="34">
        <v>4</v>
      </c>
      <c r="L10" s="34">
        <v>2</v>
      </c>
      <c r="M10" s="34">
        <v>2</v>
      </c>
      <c r="N10" s="33">
        <f t="shared" si="1"/>
        <v>21</v>
      </c>
      <c r="O10" s="32"/>
    </row>
    <row r="11" spans="1:15" ht="15" thickBot="1" x14ac:dyDescent="0.4">
      <c r="A11" s="3"/>
      <c r="B11" s="2" t="s">
        <v>11</v>
      </c>
      <c r="C11" s="33" t="s">
        <v>84</v>
      </c>
      <c r="D11" s="2" t="s">
        <v>125</v>
      </c>
      <c r="E11" s="33" t="s">
        <v>78</v>
      </c>
      <c r="F11" s="12">
        <v>3</v>
      </c>
      <c r="G11" s="12">
        <v>4</v>
      </c>
      <c r="H11" s="12">
        <v>3</v>
      </c>
      <c r="I11" s="12">
        <v>2</v>
      </c>
      <c r="J11" s="12">
        <v>2</v>
      </c>
      <c r="K11" s="12">
        <v>2</v>
      </c>
      <c r="L11" s="12">
        <v>2</v>
      </c>
      <c r="M11" s="12">
        <v>1</v>
      </c>
      <c r="N11" s="8">
        <f t="shared" si="1"/>
        <v>19</v>
      </c>
      <c r="O11" s="3"/>
    </row>
    <row r="12" spans="1:15" ht="15" thickBot="1" x14ac:dyDescent="0.4">
      <c r="A12" s="3"/>
      <c r="B12" s="2" t="s">
        <v>12</v>
      </c>
      <c r="C12" s="33" t="s">
        <v>84</v>
      </c>
      <c r="D12" s="2" t="s">
        <v>126</v>
      </c>
      <c r="E12" s="33" t="s">
        <v>78</v>
      </c>
      <c r="F12" s="12">
        <v>4</v>
      </c>
      <c r="G12" s="12">
        <v>4</v>
      </c>
      <c r="H12" s="12">
        <v>4</v>
      </c>
      <c r="I12" s="12">
        <v>4</v>
      </c>
      <c r="J12" s="12">
        <v>4</v>
      </c>
      <c r="K12" s="12">
        <v>1</v>
      </c>
      <c r="L12" s="12">
        <v>1</v>
      </c>
      <c r="M12" s="12">
        <v>1</v>
      </c>
      <c r="N12" s="8">
        <f t="shared" si="1"/>
        <v>23</v>
      </c>
      <c r="O12" s="3"/>
    </row>
    <row r="13" spans="1:15" ht="15" thickBot="1" x14ac:dyDescent="0.4">
      <c r="A13" s="3"/>
      <c r="B13" s="2" t="s">
        <v>54</v>
      </c>
      <c r="C13" s="33" t="s">
        <v>84</v>
      </c>
      <c r="D13" s="2" t="s">
        <v>127</v>
      </c>
      <c r="E13" s="33" t="s">
        <v>78</v>
      </c>
      <c r="F13" s="34">
        <v>1</v>
      </c>
      <c r="G13" s="34">
        <v>4</v>
      </c>
      <c r="H13" s="34">
        <v>2</v>
      </c>
      <c r="I13" s="34">
        <v>2</v>
      </c>
      <c r="J13" s="34">
        <v>4</v>
      </c>
      <c r="K13" s="34">
        <v>4</v>
      </c>
      <c r="L13" s="34">
        <v>2</v>
      </c>
      <c r="M13" s="34">
        <v>2</v>
      </c>
      <c r="N13" s="33">
        <f t="shared" si="1"/>
        <v>21</v>
      </c>
      <c r="O13" s="32"/>
    </row>
    <row r="14" spans="1:15" ht="15" thickBot="1" x14ac:dyDescent="0.4">
      <c r="A14" s="54" t="s">
        <v>71</v>
      </c>
      <c r="B14" s="33" t="s">
        <v>111</v>
      </c>
      <c r="C14" s="33" t="s">
        <v>84</v>
      </c>
      <c r="D14" s="2" t="s">
        <v>128</v>
      </c>
      <c r="E14" s="33" t="s">
        <v>78</v>
      </c>
      <c r="F14" s="12">
        <v>3</v>
      </c>
      <c r="G14" s="12">
        <v>4</v>
      </c>
      <c r="H14" s="12">
        <v>3</v>
      </c>
      <c r="I14" s="12">
        <v>2</v>
      </c>
      <c r="J14" s="12">
        <v>2</v>
      </c>
      <c r="K14" s="12">
        <v>2</v>
      </c>
      <c r="L14" s="12">
        <v>2</v>
      </c>
      <c r="M14" s="12">
        <v>1</v>
      </c>
      <c r="N14" s="8">
        <f t="shared" si="1"/>
        <v>19</v>
      </c>
      <c r="O14" s="3"/>
    </row>
    <row r="15" spans="1:15" ht="15" thickBot="1" x14ac:dyDescent="0.4">
      <c r="A15" s="3"/>
      <c r="B15" s="2" t="s">
        <v>10</v>
      </c>
      <c r="C15" s="33" t="s">
        <v>84</v>
      </c>
      <c r="D15" s="2" t="s">
        <v>129</v>
      </c>
      <c r="E15" s="33" t="s">
        <v>78</v>
      </c>
      <c r="F15" s="12">
        <v>4</v>
      </c>
      <c r="G15" s="12">
        <v>4</v>
      </c>
      <c r="H15" s="12">
        <v>4</v>
      </c>
      <c r="I15" s="12">
        <v>4</v>
      </c>
      <c r="J15" s="12">
        <v>4</v>
      </c>
      <c r="K15" s="12">
        <v>1</v>
      </c>
      <c r="L15" s="12">
        <v>1</v>
      </c>
      <c r="M15" s="12">
        <v>1</v>
      </c>
      <c r="N15" s="8">
        <f t="shared" si="1"/>
        <v>23</v>
      </c>
      <c r="O15" s="3"/>
    </row>
    <row r="16" spans="1:15" ht="15" thickBot="1" x14ac:dyDescent="0.4">
      <c r="A16" s="3"/>
      <c r="B16" s="2" t="s">
        <v>11</v>
      </c>
      <c r="C16" s="33" t="s">
        <v>84</v>
      </c>
      <c r="D16" s="2" t="s">
        <v>130</v>
      </c>
      <c r="E16" s="33" t="s">
        <v>78</v>
      </c>
      <c r="F16" s="34">
        <v>1</v>
      </c>
      <c r="G16" s="34">
        <v>4</v>
      </c>
      <c r="H16" s="34">
        <v>2</v>
      </c>
      <c r="I16" s="34">
        <v>2</v>
      </c>
      <c r="J16" s="34">
        <v>4</v>
      </c>
      <c r="K16" s="34">
        <v>4</v>
      </c>
      <c r="L16" s="34">
        <v>2</v>
      </c>
      <c r="M16" s="34">
        <v>2</v>
      </c>
      <c r="N16" s="33">
        <f t="shared" ref="N16:N18" si="2">SUM(F16:M16)</f>
        <v>21</v>
      </c>
      <c r="O16" s="32"/>
    </row>
    <row r="17" spans="1:15" ht="15" thickBot="1" x14ac:dyDescent="0.4">
      <c r="A17" s="3"/>
      <c r="B17" s="2" t="s">
        <v>12</v>
      </c>
      <c r="C17" s="33" t="s">
        <v>84</v>
      </c>
      <c r="D17" s="2" t="s">
        <v>131</v>
      </c>
      <c r="E17" s="33" t="s">
        <v>78</v>
      </c>
      <c r="F17" s="12">
        <v>3</v>
      </c>
      <c r="G17" s="12">
        <v>4</v>
      </c>
      <c r="H17" s="12">
        <v>3</v>
      </c>
      <c r="I17" s="12">
        <v>2</v>
      </c>
      <c r="J17" s="12">
        <v>2</v>
      </c>
      <c r="K17" s="12">
        <v>2</v>
      </c>
      <c r="L17" s="12">
        <v>2</v>
      </c>
      <c r="M17" s="12">
        <v>1</v>
      </c>
      <c r="N17" s="8">
        <f t="shared" si="2"/>
        <v>19</v>
      </c>
      <c r="O17" s="3"/>
    </row>
    <row r="18" spans="1:15" ht="15" thickBot="1" x14ac:dyDescent="0.4">
      <c r="A18" s="3"/>
      <c r="B18" s="2" t="s">
        <v>54</v>
      </c>
      <c r="C18" s="33" t="s">
        <v>84</v>
      </c>
      <c r="D18" s="2" t="s">
        <v>127</v>
      </c>
      <c r="E18" s="33" t="s">
        <v>78</v>
      </c>
      <c r="F18" s="12">
        <v>4</v>
      </c>
      <c r="G18" s="12">
        <v>4</v>
      </c>
      <c r="H18" s="12">
        <v>4</v>
      </c>
      <c r="I18" s="12">
        <v>4</v>
      </c>
      <c r="J18" s="12">
        <v>4</v>
      </c>
      <c r="K18" s="12">
        <v>1</v>
      </c>
      <c r="L18" s="12">
        <v>1</v>
      </c>
      <c r="M18" s="12">
        <v>1</v>
      </c>
      <c r="N18" s="8">
        <f t="shared" si="2"/>
        <v>23</v>
      </c>
      <c r="O18" s="3"/>
    </row>
    <row r="19" spans="1:15" x14ac:dyDescent="0.35">
      <c r="A19" s="3"/>
      <c r="B19" s="8"/>
      <c r="C19" s="8"/>
      <c r="D19" s="2"/>
      <c r="E19" s="8"/>
      <c r="F19" s="34"/>
      <c r="G19" s="34"/>
      <c r="H19" s="34"/>
      <c r="I19" s="34"/>
      <c r="J19" s="34"/>
      <c r="K19" s="34"/>
      <c r="L19" s="34"/>
      <c r="M19" s="34"/>
      <c r="N19" s="33"/>
      <c r="O19" s="32"/>
    </row>
    <row r="20" spans="1:15" x14ac:dyDescent="0.35">
      <c r="A20" s="3"/>
      <c r="B20" s="8"/>
      <c r="C20" s="2"/>
      <c r="D20" s="8"/>
      <c r="E20" s="8"/>
      <c r="F20" s="12"/>
      <c r="G20" s="12"/>
      <c r="H20" s="12"/>
      <c r="I20" s="12"/>
      <c r="J20" s="12"/>
      <c r="K20" s="12"/>
      <c r="L20" s="12"/>
      <c r="M20" s="12"/>
      <c r="N20" s="8"/>
      <c r="O20" s="3"/>
    </row>
    <row r="21" spans="1:15" x14ac:dyDescent="0.35">
      <c r="A21" s="3"/>
      <c r="B21" s="8"/>
      <c r="C21" s="2"/>
      <c r="D21" s="8"/>
      <c r="E21" s="2"/>
      <c r="F21" s="5"/>
      <c r="G21" s="5"/>
      <c r="H21" s="5"/>
      <c r="I21" s="5"/>
      <c r="J21" s="5"/>
      <c r="K21" s="5"/>
      <c r="L21" s="5"/>
      <c r="M21" s="5"/>
      <c r="N21" s="8"/>
      <c r="O21" s="3"/>
    </row>
    <row r="22" spans="1:15" ht="15" thickBot="1" x14ac:dyDescent="0.4">
      <c r="A22" s="3"/>
      <c r="B22" s="8"/>
      <c r="C22" s="2"/>
      <c r="D22" s="8"/>
      <c r="E22" s="2"/>
      <c r="F22" s="5"/>
      <c r="G22" s="5"/>
      <c r="H22" s="5"/>
      <c r="I22" s="5"/>
      <c r="J22" s="5"/>
      <c r="K22" s="5"/>
      <c r="L22" s="5"/>
      <c r="M22" s="5"/>
      <c r="N22" s="8"/>
      <c r="O22" s="3"/>
    </row>
    <row r="23" spans="1:15" x14ac:dyDescent="0.35">
      <c r="A23" s="3"/>
      <c r="B23" s="2"/>
      <c r="C23" s="8"/>
      <c r="D23" s="2"/>
      <c r="E23" s="8"/>
      <c r="F23" s="34"/>
      <c r="G23" s="34"/>
      <c r="H23" s="34"/>
      <c r="I23" s="34"/>
      <c r="J23" s="34"/>
      <c r="K23" s="34"/>
      <c r="L23" s="34"/>
      <c r="M23" s="34"/>
      <c r="N23" s="33"/>
      <c r="O23" s="32"/>
    </row>
    <row r="24" spans="1:15" x14ac:dyDescent="0.35">
      <c r="A24" s="3"/>
      <c r="B24" s="2"/>
      <c r="C24" s="2"/>
      <c r="D24" s="8"/>
      <c r="E24" s="8"/>
      <c r="F24" s="12"/>
      <c r="G24" s="12"/>
      <c r="H24" s="12"/>
      <c r="I24" s="12"/>
      <c r="J24" s="12"/>
      <c r="K24" s="12"/>
      <c r="L24" s="12"/>
      <c r="M24" s="12"/>
      <c r="N24" s="8"/>
      <c r="O24" s="3"/>
    </row>
    <row r="25" spans="1:15" x14ac:dyDescent="0.35">
      <c r="A25" s="3"/>
      <c r="B25" s="2"/>
      <c r="C25" s="2"/>
      <c r="D25" s="8"/>
      <c r="E25" s="2"/>
      <c r="F25" s="5"/>
      <c r="G25" s="5"/>
      <c r="H25" s="5"/>
      <c r="I25" s="5"/>
      <c r="J25" s="5"/>
      <c r="K25" s="5"/>
      <c r="L25" s="5"/>
      <c r="M25" s="5"/>
      <c r="N25" s="8"/>
      <c r="O25" s="3"/>
    </row>
    <row r="26" spans="1:15" ht="15" thickBot="1" x14ac:dyDescent="0.4">
      <c r="A26" s="3"/>
      <c r="B26" s="2"/>
      <c r="C26" s="2"/>
      <c r="D26" s="8"/>
      <c r="E26" s="2"/>
      <c r="F26" s="5"/>
      <c r="G26" s="5"/>
      <c r="H26" s="5"/>
      <c r="I26" s="5"/>
      <c r="J26" s="5"/>
      <c r="K26" s="5"/>
      <c r="L26" s="5"/>
      <c r="M26" s="5"/>
      <c r="N26" s="8"/>
      <c r="O26" s="3"/>
    </row>
    <row r="27" spans="1:15" x14ac:dyDescent="0.35">
      <c r="B27" s="2"/>
      <c r="C27" s="8"/>
      <c r="D27" s="2"/>
      <c r="E27" s="8"/>
      <c r="F27" s="34"/>
      <c r="G27" s="34"/>
      <c r="H27" s="34"/>
      <c r="I27" s="34"/>
      <c r="J27" s="34"/>
      <c r="K27" s="34"/>
      <c r="L27" s="34"/>
      <c r="M27" s="34"/>
      <c r="N27" s="33"/>
      <c r="O27" s="32"/>
    </row>
    <row r="28" spans="1:15" x14ac:dyDescent="0.35">
      <c r="B28" s="2"/>
      <c r="C28" s="2"/>
      <c r="D28" s="8"/>
      <c r="E28" s="8"/>
      <c r="F28" s="12"/>
      <c r="G28" s="12"/>
      <c r="H28" s="12"/>
      <c r="I28" s="12"/>
      <c r="J28" s="12"/>
      <c r="K28" s="12"/>
      <c r="L28" s="12"/>
      <c r="M28" s="12"/>
      <c r="N28" s="8"/>
      <c r="O28" s="3"/>
    </row>
    <row r="29" spans="1:15" x14ac:dyDescent="0.35">
      <c r="A29" s="3"/>
      <c r="B29" s="2"/>
      <c r="C29" s="2"/>
      <c r="D29" s="8"/>
      <c r="E29" s="2"/>
      <c r="F29" s="5"/>
      <c r="G29" s="5"/>
      <c r="H29" s="5"/>
      <c r="I29" s="5"/>
      <c r="J29" s="5"/>
      <c r="K29" s="5"/>
      <c r="L29" s="5"/>
      <c r="M29" s="5"/>
      <c r="N29" s="8"/>
      <c r="O29" s="3"/>
    </row>
    <row r="30" spans="1:15" ht="15" thickBot="1" x14ac:dyDescent="0.4">
      <c r="A30" s="3"/>
      <c r="B30" s="2"/>
      <c r="C30" s="2"/>
      <c r="D30" s="8"/>
      <c r="E30" s="2"/>
      <c r="F30" s="5"/>
      <c r="G30" s="5"/>
      <c r="H30" s="5"/>
      <c r="I30" s="5"/>
      <c r="J30" s="5"/>
      <c r="K30" s="5"/>
      <c r="L30" s="5"/>
      <c r="M30" s="5"/>
      <c r="N30" s="8"/>
      <c r="O30" s="3"/>
    </row>
    <row r="31" spans="1:15" x14ac:dyDescent="0.35">
      <c r="A31" s="3"/>
      <c r="B31" s="2"/>
      <c r="C31" s="8"/>
      <c r="D31" s="2"/>
      <c r="E31" s="8"/>
      <c r="F31" s="34"/>
      <c r="G31" s="34"/>
      <c r="H31" s="34"/>
      <c r="I31" s="34"/>
      <c r="J31" s="34"/>
      <c r="K31" s="34"/>
      <c r="L31" s="34"/>
      <c r="M31" s="34"/>
      <c r="N31" s="33"/>
      <c r="O31" s="32"/>
    </row>
    <row r="32" spans="1:15" x14ac:dyDescent="0.35">
      <c r="A32" s="3"/>
      <c r="B32" s="2"/>
      <c r="C32" s="2"/>
      <c r="D32" s="8"/>
      <c r="E32" s="8"/>
      <c r="F32" s="12"/>
      <c r="G32" s="12"/>
      <c r="H32" s="12"/>
      <c r="I32" s="12"/>
      <c r="J32" s="12"/>
      <c r="K32" s="12"/>
      <c r="L32" s="12"/>
      <c r="M32" s="12"/>
      <c r="N32" s="8"/>
      <c r="O32" s="3"/>
    </row>
    <row r="33" spans="1:15" x14ac:dyDescent="0.35">
      <c r="A33" s="3"/>
      <c r="B33" s="2"/>
      <c r="C33" s="2"/>
      <c r="D33" s="8"/>
      <c r="E33" s="2"/>
      <c r="F33" s="5"/>
      <c r="G33" s="5"/>
      <c r="H33" s="5"/>
      <c r="I33" s="5"/>
      <c r="J33" s="5"/>
      <c r="K33" s="5"/>
      <c r="L33" s="5"/>
      <c r="M33" s="5"/>
      <c r="N33" s="8"/>
      <c r="O33" s="3"/>
    </row>
    <row r="34" spans="1:15" ht="15" thickBot="1" x14ac:dyDescent="0.4">
      <c r="A34" s="3"/>
      <c r="B34" s="2"/>
      <c r="C34" s="2"/>
      <c r="D34" s="8"/>
      <c r="E34" s="2"/>
      <c r="F34" s="5"/>
      <c r="G34" s="5"/>
      <c r="H34" s="5"/>
      <c r="I34" s="5"/>
      <c r="J34" s="5"/>
      <c r="K34" s="5"/>
      <c r="L34" s="5"/>
      <c r="M34" s="5"/>
      <c r="N34" s="8"/>
      <c r="O34" s="3"/>
    </row>
    <row r="35" spans="1:15" x14ac:dyDescent="0.35">
      <c r="B35" s="2"/>
      <c r="C35" s="8"/>
      <c r="D35" s="2"/>
      <c r="E35" s="8"/>
      <c r="F35" s="34"/>
      <c r="G35" s="34"/>
      <c r="H35" s="34"/>
      <c r="I35" s="34"/>
      <c r="J35" s="34"/>
      <c r="K35" s="34"/>
      <c r="L35" s="34"/>
      <c r="M35" s="34"/>
      <c r="N35" s="33"/>
      <c r="O35" s="32"/>
    </row>
    <row r="36" spans="1:15" x14ac:dyDescent="0.35">
      <c r="B36" s="8"/>
      <c r="C36" s="2"/>
      <c r="D36" s="8"/>
      <c r="E36" s="8"/>
      <c r="F36" s="12"/>
      <c r="G36" s="12"/>
      <c r="H36" s="12"/>
      <c r="I36" s="12"/>
      <c r="J36" s="12"/>
      <c r="K36" s="12"/>
      <c r="L36" s="12"/>
      <c r="M36" s="12"/>
      <c r="N36" s="8"/>
      <c r="O36" s="3"/>
    </row>
    <row r="37" spans="1:15" x14ac:dyDescent="0.35">
      <c r="B37" s="8"/>
      <c r="C37" s="2"/>
      <c r="D37" s="8"/>
      <c r="E37" s="2"/>
      <c r="F37" s="5"/>
      <c r="G37" s="5"/>
      <c r="H37" s="5"/>
      <c r="I37" s="5"/>
      <c r="J37" s="5"/>
      <c r="K37" s="5"/>
      <c r="L37" s="5"/>
      <c r="M37" s="5"/>
      <c r="N37" s="8"/>
      <c r="O37" s="3"/>
    </row>
    <row r="38" spans="1:15" ht="15" thickBot="1" x14ac:dyDescent="0.4">
      <c r="C38" s="2"/>
      <c r="D38" s="8"/>
      <c r="E38" s="2"/>
      <c r="F38" s="5"/>
      <c r="G38" s="5"/>
      <c r="H38" s="5"/>
      <c r="I38" s="5"/>
      <c r="J38" s="5"/>
      <c r="K38" s="5"/>
      <c r="L38" s="5"/>
      <c r="M38" s="5"/>
      <c r="N38" s="8"/>
      <c r="O38" s="3"/>
    </row>
    <row r="39" spans="1:15" ht="15" thickBot="1" x14ac:dyDescent="0.4">
      <c r="A39" s="3"/>
      <c r="B39" s="8"/>
      <c r="C39" s="8"/>
      <c r="D39" s="2"/>
      <c r="E39" s="8"/>
      <c r="F39" s="34"/>
      <c r="G39" s="34"/>
      <c r="H39" s="34"/>
      <c r="I39" s="34"/>
      <c r="J39" s="34"/>
      <c r="K39" s="34"/>
      <c r="L39" s="34"/>
      <c r="M39" s="34"/>
      <c r="N39" s="33"/>
      <c r="O39" s="32"/>
    </row>
    <row r="40" spans="1:15" ht="15" thickBot="1" x14ac:dyDescent="0.4">
      <c r="B40" s="8"/>
      <c r="C40" s="2"/>
      <c r="D40" s="8"/>
      <c r="E40" s="8"/>
      <c r="F40" s="12"/>
      <c r="G40" s="12"/>
      <c r="H40" s="12"/>
      <c r="I40" s="12"/>
      <c r="J40" s="12"/>
      <c r="K40" s="12"/>
      <c r="L40" s="12"/>
      <c r="M40" s="12"/>
      <c r="N40" s="8"/>
      <c r="O40" s="32"/>
    </row>
    <row r="41" spans="1:15" ht="15" thickBot="1" x14ac:dyDescent="0.4">
      <c r="B41" s="8"/>
      <c r="C41" s="2"/>
      <c r="D41" s="8"/>
      <c r="E41" s="2"/>
      <c r="F41" s="5"/>
      <c r="G41" s="5"/>
      <c r="H41" s="5"/>
      <c r="I41" s="5"/>
      <c r="J41" s="5"/>
      <c r="K41" s="5"/>
      <c r="L41" s="5"/>
      <c r="M41" s="5"/>
      <c r="N41" s="8"/>
      <c r="O41" s="32"/>
    </row>
    <row r="42" spans="1:15" ht="15" thickBot="1" x14ac:dyDescent="0.4">
      <c r="B42" s="8"/>
      <c r="C42" s="2"/>
      <c r="D42" s="8"/>
      <c r="E42" s="2"/>
      <c r="F42" s="5"/>
      <c r="G42" s="5"/>
      <c r="H42" s="5"/>
      <c r="I42" s="5"/>
      <c r="J42" s="5"/>
      <c r="K42" s="5"/>
      <c r="L42" s="5"/>
      <c r="M42" s="5"/>
      <c r="N42" s="8"/>
      <c r="O42" s="32"/>
    </row>
    <row r="43" spans="1:15" ht="15" thickBot="1" x14ac:dyDescent="0.4">
      <c r="B43" s="2"/>
      <c r="C43" s="8"/>
      <c r="D43" s="2"/>
      <c r="E43" s="8"/>
      <c r="F43" s="34"/>
      <c r="G43" s="34"/>
      <c r="H43" s="34"/>
      <c r="I43" s="34"/>
      <c r="J43" s="34"/>
      <c r="K43" s="34"/>
      <c r="L43" s="34"/>
      <c r="M43" s="34"/>
      <c r="N43" s="33"/>
      <c r="O43" s="32"/>
    </row>
    <row r="44" spans="1:15" ht="15" thickBot="1" x14ac:dyDescent="0.4">
      <c r="B44" s="2"/>
      <c r="C44" s="2"/>
      <c r="D44" s="8"/>
      <c r="E44" s="8"/>
      <c r="F44" s="12"/>
      <c r="G44" s="12"/>
      <c r="H44" s="12"/>
      <c r="I44" s="12"/>
      <c r="J44" s="12"/>
      <c r="K44" s="12"/>
      <c r="L44" s="12"/>
      <c r="M44" s="12"/>
      <c r="N44" s="8"/>
      <c r="O44" s="32"/>
    </row>
    <row r="45" spans="1:15" ht="15" thickBot="1" x14ac:dyDescent="0.4">
      <c r="B45" s="2"/>
      <c r="C45" s="2"/>
      <c r="D45" s="8"/>
      <c r="E45" s="2"/>
      <c r="F45" s="5"/>
      <c r="G45" s="5"/>
      <c r="H45" s="5"/>
      <c r="I45" s="5"/>
      <c r="J45" s="5"/>
      <c r="K45" s="5"/>
      <c r="L45" s="5"/>
      <c r="M45" s="5"/>
      <c r="N45" s="8"/>
      <c r="O45" s="32"/>
    </row>
    <row r="46" spans="1:15" ht="15" thickBot="1" x14ac:dyDescent="0.4">
      <c r="B46" s="2"/>
      <c r="C46" s="2"/>
      <c r="D46" s="8"/>
      <c r="E46" s="2"/>
      <c r="F46" s="5"/>
      <c r="G46" s="5"/>
      <c r="H46" s="5"/>
      <c r="I46" s="5"/>
      <c r="J46" s="5"/>
      <c r="K46" s="5"/>
      <c r="L46" s="5"/>
      <c r="M46" s="5"/>
      <c r="N46" s="8"/>
      <c r="O46" s="32"/>
    </row>
    <row r="47" spans="1:15" ht="15" thickBot="1" x14ac:dyDescent="0.4">
      <c r="B47" s="2"/>
      <c r="C47" s="8"/>
      <c r="D47" s="2"/>
      <c r="E47" s="8"/>
      <c r="F47" s="34"/>
      <c r="G47" s="34"/>
      <c r="H47" s="34"/>
      <c r="I47" s="34"/>
      <c r="J47" s="34"/>
      <c r="K47" s="34"/>
      <c r="L47" s="34"/>
      <c r="M47" s="34"/>
      <c r="N47" s="33"/>
      <c r="O47" s="32"/>
    </row>
    <row r="48" spans="1:15" ht="15" thickBot="1" x14ac:dyDescent="0.4">
      <c r="B48" s="2"/>
      <c r="C48" s="2"/>
      <c r="D48" s="8"/>
      <c r="E48" s="8"/>
      <c r="F48" s="12"/>
      <c r="G48" s="12"/>
      <c r="H48" s="12"/>
      <c r="I48" s="12"/>
      <c r="J48" s="12"/>
      <c r="K48" s="12"/>
      <c r="L48" s="12"/>
      <c r="M48" s="12"/>
      <c r="N48" s="8"/>
      <c r="O48" s="32"/>
    </row>
    <row r="49" spans="2:15" ht="15" thickBot="1" x14ac:dyDescent="0.4">
      <c r="B49" s="2"/>
      <c r="C49" s="2"/>
      <c r="D49" s="8"/>
      <c r="E49" s="2"/>
      <c r="F49" s="5"/>
      <c r="G49" s="5"/>
      <c r="H49" s="5"/>
      <c r="I49" s="5"/>
      <c r="J49" s="5"/>
      <c r="K49" s="5"/>
      <c r="L49" s="5"/>
      <c r="M49" s="5"/>
      <c r="N49" s="8"/>
      <c r="O49" s="32"/>
    </row>
    <row r="50" spans="2:15" ht="15" thickBot="1" x14ac:dyDescent="0.4">
      <c r="B50" s="2"/>
      <c r="C50" s="2"/>
      <c r="D50" s="8"/>
      <c r="E50" s="2"/>
      <c r="F50" s="5"/>
      <c r="G50" s="5"/>
      <c r="H50" s="5"/>
      <c r="I50" s="5"/>
      <c r="J50" s="5"/>
      <c r="K50" s="5"/>
      <c r="L50" s="5"/>
      <c r="M50" s="5"/>
      <c r="N50" s="8"/>
      <c r="O50" s="32"/>
    </row>
    <row r="51" spans="2:15" ht="15" thickBot="1" x14ac:dyDescent="0.4">
      <c r="B51" s="2"/>
      <c r="C51" s="8"/>
      <c r="D51" s="2"/>
      <c r="E51" s="8"/>
      <c r="F51" s="34"/>
      <c r="G51" s="34"/>
      <c r="H51" s="34"/>
      <c r="I51" s="34"/>
      <c r="J51" s="34"/>
      <c r="K51" s="34"/>
      <c r="L51" s="34"/>
      <c r="M51" s="34"/>
      <c r="N51" s="33"/>
      <c r="O51" s="32"/>
    </row>
    <row r="52" spans="2:15" ht="15" thickBot="1" x14ac:dyDescent="0.4">
      <c r="B52" s="2"/>
      <c r="C52" s="2"/>
      <c r="D52" s="8"/>
      <c r="E52" s="8"/>
      <c r="F52" s="12"/>
      <c r="G52" s="12"/>
      <c r="H52" s="12"/>
      <c r="I52" s="12"/>
      <c r="J52" s="12"/>
      <c r="K52" s="12"/>
      <c r="L52" s="12"/>
      <c r="M52" s="12"/>
      <c r="N52" s="8"/>
      <c r="O52" s="32"/>
    </row>
    <row r="53" spans="2:15" ht="15" thickBot="1" x14ac:dyDescent="0.4">
      <c r="B53" s="2"/>
      <c r="C53" s="2"/>
      <c r="D53" s="8"/>
      <c r="E53" s="2"/>
      <c r="F53" s="5"/>
      <c r="G53" s="5"/>
      <c r="H53" s="5"/>
      <c r="I53" s="5"/>
      <c r="J53" s="5"/>
      <c r="K53" s="5"/>
      <c r="L53" s="5"/>
      <c r="M53" s="5"/>
      <c r="N53" s="8"/>
      <c r="O53" s="32"/>
    </row>
    <row r="54" spans="2:15" ht="15" thickBot="1" x14ac:dyDescent="0.4">
      <c r="B54" s="2"/>
      <c r="C54" s="2"/>
      <c r="D54" s="8"/>
      <c r="E54" s="2"/>
      <c r="F54" s="5"/>
      <c r="G54" s="5"/>
      <c r="H54" s="5"/>
      <c r="I54" s="5"/>
      <c r="J54" s="5"/>
      <c r="K54" s="5"/>
      <c r="L54" s="5"/>
      <c r="M54" s="5"/>
      <c r="N54" s="8"/>
      <c r="O54" s="32"/>
    </row>
    <row r="55" spans="2:15" ht="15" thickBot="1" x14ac:dyDescent="0.4">
      <c r="B55" s="2"/>
      <c r="C55" s="8"/>
      <c r="D55" s="2"/>
      <c r="E55" s="8"/>
      <c r="F55" s="34"/>
      <c r="G55" s="34"/>
      <c r="H55" s="34"/>
      <c r="I55" s="34"/>
      <c r="J55" s="34"/>
      <c r="K55" s="34"/>
      <c r="L55" s="34"/>
      <c r="M55" s="34"/>
      <c r="N55" s="33"/>
      <c r="O55" s="32"/>
    </row>
    <row r="56" spans="2:15" ht="15" thickBot="1" x14ac:dyDescent="0.4">
      <c r="B56" s="8"/>
      <c r="C56" s="2"/>
      <c r="D56" s="8"/>
      <c r="E56" s="8"/>
      <c r="F56" s="12"/>
      <c r="G56" s="12"/>
      <c r="H56" s="12"/>
      <c r="I56" s="12"/>
      <c r="J56" s="12"/>
      <c r="K56" s="12"/>
      <c r="L56" s="12"/>
      <c r="M56" s="12"/>
      <c r="N56" s="8"/>
      <c r="O56" s="32"/>
    </row>
    <row r="57" spans="2:15" ht="15" thickBot="1" x14ac:dyDescent="0.4">
      <c r="B57" s="8"/>
      <c r="C57" s="2"/>
      <c r="D57" s="8"/>
      <c r="E57" s="2"/>
      <c r="F57" s="5"/>
      <c r="G57" s="5"/>
      <c r="H57" s="5"/>
      <c r="I57" s="5"/>
      <c r="J57" s="5"/>
      <c r="K57" s="5"/>
      <c r="L57" s="5"/>
      <c r="M57" s="5"/>
      <c r="N57" s="8"/>
      <c r="O57" s="32"/>
    </row>
    <row r="58" spans="2:15" x14ac:dyDescent="0.35">
      <c r="C58" s="2"/>
      <c r="D58" s="8"/>
      <c r="E58" s="2"/>
      <c r="F58" s="5"/>
      <c r="G58" s="5"/>
      <c r="H58" s="5"/>
      <c r="I58" s="5"/>
      <c r="J58" s="5"/>
      <c r="K58" s="5"/>
      <c r="L58" s="5"/>
      <c r="M58" s="5"/>
      <c r="N58" s="8"/>
      <c r="O58" s="32"/>
    </row>
  </sheetData>
  <mergeCells count="7">
    <mergeCell ref="O2:O3"/>
    <mergeCell ref="A2:A3"/>
    <mergeCell ref="B2:B3"/>
    <mergeCell ref="C2:C3"/>
    <mergeCell ref="D2:D3"/>
    <mergeCell ref="E2:E3"/>
    <mergeCell ref="N2:N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'Indicators and scoring'!$A$12:$A$15</xm:f>
          </x14:formula1>
          <xm:sqref>F4:M58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Indicators and scoring</vt:lpstr>
      <vt:lpstr>Herd structure</vt:lpstr>
      <vt:lpstr>Live weight</vt:lpstr>
      <vt:lpstr>Weight gain</vt:lpstr>
      <vt:lpstr>Milk fat content</vt:lpstr>
      <vt:lpstr>% giving birth</vt:lpstr>
      <vt:lpstr>% milking</vt:lpstr>
      <vt:lpstr>milk yield</vt:lpstr>
      <vt:lpstr>MMS</vt:lpstr>
      <vt:lpstr>Work</vt:lpstr>
      <vt:lpstr>Feed digestibility</vt:lpstr>
      <vt:lpstr>Summary sheet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 PicaCiamarra (AGAL)</dc:creator>
  <cp:lastModifiedBy>AWilkes</cp:lastModifiedBy>
  <cp:lastPrinted>2018-10-17T06:32:08Z</cp:lastPrinted>
  <dcterms:created xsi:type="dcterms:W3CDTF">2018-10-09T12:20:04Z</dcterms:created>
  <dcterms:modified xsi:type="dcterms:W3CDTF">2019-07-31T10:36:49Z</dcterms:modified>
</cp:coreProperties>
</file>